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\OBLIGACIONES INFORMACIÓN  PERIÓDICAS\PORTAL DE TRANSPARENCIA DE ASTUREX\AÑO 2026\Ejecucion Trimestral de Presupuesto Asturex 2026\"/>
    </mc:Choice>
  </mc:AlternateContent>
  <xr:revisionPtr revIDLastSave="0" documentId="13_ncr:1_{20F0173B-169F-4DC2-91FF-1AC66785E3AD}" xr6:coauthVersionLast="47" xr6:coauthVersionMax="47" xr10:uidLastSave="{00000000-0000-0000-0000-000000000000}"/>
  <bookViews>
    <workbookView xWindow="-120" yWindow="-120" windowWidth="29040" windowHeight="15720" xr2:uid="{1B37F3B5-3E8F-46DF-BDBB-CCE795C0310E}"/>
  </bookViews>
  <sheets>
    <sheet name="Asturex ejecución Ppto 2TRIM" sheetId="21" r:id="rId1"/>
    <sheet name="PRESUPUESTO 2TRIM 2026" sheetId="22" r:id="rId2"/>
    <sheet name="Asturex ejecución Ppto 1TRIM 26" sheetId="20" r:id="rId3"/>
    <sheet name="PRESUPUESTO 1TRIM 2026" sheetId="19" r:id="rId4"/>
  </sheets>
  <definedNames>
    <definedName name="DatosExternos_1" localSheetId="2" hidden="1">'Asturex ejecución Ppto 1TRIM 26'!$B$1:$D$89</definedName>
    <definedName name="DatosExternos_1" localSheetId="0" hidden="1">'Asturex ejecución Ppto 2TRIM'!$B$1:$D$94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2" l="1"/>
  <c r="E11" i="22"/>
  <c r="E6" i="22" l="1"/>
  <c r="D6" i="22"/>
  <c r="E94" i="21"/>
  <c r="D11" i="22"/>
  <c r="D10" i="22"/>
  <c r="D9" i="22"/>
  <c r="D8" i="22"/>
  <c r="D7" i="22"/>
  <c r="D5" i="22"/>
  <c r="D2" i="22"/>
  <c r="F12" i="22" l="1"/>
  <c r="C12" i="22" l="1"/>
  <c r="B12" i="22"/>
  <c r="E12" i="22"/>
  <c r="D3" i="22"/>
  <c r="D94" i="21"/>
  <c r="C94" i="21"/>
  <c r="D6" i="19"/>
  <c r="D12" i="22" l="1"/>
  <c r="D7" i="19"/>
  <c r="C83" i="20"/>
  <c r="D11" i="19" l="1"/>
  <c r="D10" i="19"/>
  <c r="D9" i="19"/>
  <c r="D8" i="19"/>
  <c r="E6" i="19"/>
  <c r="E12" i="19" s="1"/>
  <c r="D5" i="19"/>
  <c r="D3" i="19"/>
  <c r="D2" i="19"/>
  <c r="E89" i="20"/>
  <c r="D89" i="20"/>
  <c r="C89" i="20"/>
  <c r="C12" i="19"/>
  <c r="B12" i="19"/>
  <c r="F13" i="19" l="1"/>
  <c r="F12" i="19" s="1"/>
  <c r="D1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5E1258-2DFF-4271-9EE7-F7DB10A0B805}" keepAlive="1" name="Consulta - Tabla1" description="Conexión a la consulta 'Tabla1' en el libro." type="5" refreshedVersion="4" background="1" saveData="1">
    <dbPr connection="Provider=Microsoft.Mashup.OleDb.1;Data Source=$Workbook$;Location=Tabla1;Extended Properties=&quot;&quot;" command="SELECT * FROM [Tabla1]"/>
  </connection>
  <connection id="2" xr16:uid="{E1D52E51-D1E0-40D3-9AF4-3CC46B369C7B}" keepAlive="1" name="Consulta - Tabla1 (10)" description="Conexión a la consulta 'Tabla1 (10)' en el libro." type="5" refreshedVersion="4" background="1" saveData="1">
    <dbPr connection="Provider=Microsoft.Mashup.OleDb.1;Data Source=$Workbook$;Location=&quot;Tabla1 (10)&quot;;Extended Properties=&quot;&quot;" command="SELECT * FROM [Tabla1 (10)]"/>
  </connection>
  <connection id="3" xr16:uid="{7ADA28D6-70BC-4139-8AC9-2A735DC24503}" keepAlive="1" name="Consulta - Tabla1 (11)" description="Conexión a la consulta 'Tabla1 (11)' en el libro." type="5" refreshedVersion="4" background="1" saveData="1">
    <dbPr connection="Provider=Microsoft.Mashup.OleDb.1;Data Source=$Workbook$;Location=&quot;Tabla1 (11)&quot;;Extended Properties=&quot;&quot;" command="SELECT * FROM [Tabla1 (11)]"/>
  </connection>
  <connection id="4" xr16:uid="{4ECA30CF-C6CC-4AD9-AE5A-B956FF397367}" keepAlive="1" name="Consulta - Tabla1 (12)" description="Conexión a la consulta 'Tabla1 (12)' en el libro." type="5" refreshedVersion="4" background="1" saveData="1">
    <dbPr connection="Provider=Microsoft.Mashup.OleDb.1;Data Source=$Workbook$;Location=&quot;Tabla1 (12)&quot;;Extended Properties=&quot;&quot;" command="SELECT * FROM [Tabla1 (12)]"/>
  </connection>
  <connection id="5" xr16:uid="{704F5CDD-ADBD-420C-A748-6CC672256847}" keepAlive="1" name="Consulta - Tabla1 (2)" description="Conexión a la consulta 'Tabla1 (2)' en el libro." type="5" refreshedVersion="4" background="1" saveData="1">
    <dbPr connection="Provider=Microsoft.Mashup.OleDb.1;Data Source=$Workbook$;Location=&quot;Tabla1 (2)&quot;;Extended Properties=&quot;&quot;" command="SELECT * FROM [Tabla1 (2)]"/>
  </connection>
  <connection id="6" xr16:uid="{F4C238CA-99D4-4D50-A24A-34ECDDF80B51}" keepAlive="1" name="Consulta - Tabla1 (3)" description="Conexión a la consulta 'Tabla1 (3)' en el libro." type="5" refreshedVersion="4" background="1" saveData="1">
    <dbPr connection="Provider=Microsoft.Mashup.OleDb.1;Data Source=$Workbook$;Location=&quot;Tabla1 (3)&quot;;Extended Properties=&quot;&quot;" command="SELECT * FROM [Tabla1 (3)]"/>
  </connection>
  <connection id="7" xr16:uid="{B88CB68C-954E-43F8-ADE5-695A82E9FA5E}" keepAlive="1" name="Consulta - Tabla1 (4)" description="Conexión a la consulta 'Tabla1 (4)' en el libro." type="5" refreshedVersion="4" background="1" saveData="1">
    <dbPr connection="Provider=Microsoft.Mashup.OleDb.1;Data Source=$Workbook$;Location=&quot;Tabla1 (4)&quot;;Extended Properties=&quot;&quot;" command="SELECT * FROM [Tabla1 (4)]"/>
  </connection>
  <connection id="8" xr16:uid="{7A5185A7-F50A-4434-91A5-13E6AE4F3140}" keepAlive="1" name="Consulta - Tabla1 (5)" description="Conexión a la consulta 'Tabla1 (5)' en el libro." type="5" refreshedVersion="4" background="1" saveData="1">
    <dbPr connection="Provider=Microsoft.Mashup.OleDb.1;Data Source=$Workbook$;Location=&quot;Tabla1 (5)&quot;;Extended Properties=&quot;&quot;" command="SELECT * FROM [Tabla1 (5)]"/>
  </connection>
  <connection id="9" xr16:uid="{99810E99-F81B-4386-BAE1-2B153ED65731}" keepAlive="1" name="Consulta - Tabla1 (6)" description="Conexión a la consulta 'Tabla1 (6)' en el libro." type="5" refreshedVersion="4" background="1" saveData="1">
    <dbPr connection="Provider=Microsoft.Mashup.OleDb.1;Data Source=$Workbook$;Location=&quot;Tabla1 (6)&quot;;Extended Properties=&quot;&quot;" command="SELECT * FROM [Tabla1 (6)]"/>
  </connection>
  <connection id="10" xr16:uid="{A0618A8F-562B-4B27-B0F8-33C0F6FA1EED}" keepAlive="1" name="Consulta - Tabla1 (7)" description="Conexión a la consulta 'Tabla1 (7)' en el libro." type="5" refreshedVersion="4" background="1" saveData="1">
    <dbPr connection="Provider=Microsoft.Mashup.OleDb.1;Data Source=$Workbook$;Location=&quot;Tabla1 (7)&quot;;Extended Properties=&quot;&quot;" command="SELECT * FROM [Tabla1 (7)]"/>
  </connection>
  <connection id="11" xr16:uid="{21014F61-34DA-49C0-8132-8E11D0603B64}" keepAlive="1" name="Consulta - Tabla1 (8)" description="Conexión a la consulta 'Tabla1 (8)' en el libro." type="5" refreshedVersion="4" background="1" saveData="1">
    <dbPr connection="Provider=Microsoft.Mashup.OleDb.1;Data Source=$Workbook$;Location=&quot;Tabla1 (8)&quot;;Extended Properties=&quot;&quot;" command="SELECT * FROM [Tabla1 (8)]"/>
  </connection>
  <connection id="12" xr16:uid="{8287B26B-EE8B-4B2E-9397-BACC1D43B860}" keepAlive="1" name="Consulta - Tabla1 (9)" description="Conexión a la consulta 'Tabla1 (9)' en el libro." type="5" refreshedVersion="4" background="1" saveData="1">
    <dbPr connection="Provider=Microsoft.Mashup.OleDb.1;Data Source=$Workbook$;Location=&quot;Tabla1 (9)&quot;;Extended Properties=&quot;&quot;" command="SELECT * FROM [Tabla1 (9)]"/>
  </connection>
</connections>
</file>

<file path=xl/sharedStrings.xml><?xml version="1.0" encoding="utf-8"?>
<sst xmlns="http://schemas.openxmlformats.org/spreadsheetml/2006/main" count="225" uniqueCount="125">
  <si>
    <t>TÍTULO CLASIFICACIÓN</t>
  </si>
  <si>
    <t>FORMACION PERSONAL ASTUREX</t>
  </si>
  <si>
    <t>GASTOS DE PERSONAL</t>
  </si>
  <si>
    <t>GASTOS OFICINA</t>
  </si>
  <si>
    <t>GASTOS SERVICIOS PROFESIONALES</t>
  </si>
  <si>
    <t>OTROS GASTOS GENERALES</t>
  </si>
  <si>
    <t>COMISIONES Y GASTOS BANCARIOS</t>
  </si>
  <si>
    <t>COSTE PREVISTO</t>
  </si>
  <si>
    <t xml:space="preserve"> INGRESO DE EMPRESAS PREVISTO   </t>
  </si>
  <si>
    <t>PROCESO ASISTENCIA TÉCNICA</t>
  </si>
  <si>
    <t>PROCESO DE FORMACIÓN</t>
  </si>
  <si>
    <t>PROCESO COMUNICACIÓN Y MK</t>
  </si>
  <si>
    <t>PROCESO MEJORA CONTINUA</t>
  </si>
  <si>
    <t>TOTAL PROCESOS</t>
  </si>
  <si>
    <t>INVERSIÓN</t>
  </si>
  <si>
    <t>FORMACIÓN</t>
  </si>
  <si>
    <t>MEJORA CONTINUA</t>
  </si>
  <si>
    <t>ESTRUCTURA</t>
  </si>
  <si>
    <t>AMORTIZACION ACTIVOS FIJOS</t>
  </si>
  <si>
    <t>TOTALES</t>
  </si>
  <si>
    <t>PROCESO PROGRAMAS TRADICIONALES</t>
  </si>
  <si>
    <t>PROCESO PROGRAMAS -PROGRAMAS MULTILATERAL</t>
  </si>
  <si>
    <t>PROCESO DE ACCIONES PROMOCIÓN INTERNACIONAL</t>
  </si>
  <si>
    <t>PROCESOS ADMINISTRACIÓN -DIRECCIÓN Y CONTRATACIÓN</t>
  </si>
  <si>
    <t>PROCESO PROGRAMAS -PROGRAMAS INTERNACIONALIZACIÓN DIGITAL</t>
  </si>
  <si>
    <t>GASTOS DESPLAZAMIENTO Y VIAJE RELACIONES INSTITUCIONALES RESTO PERSONAL ASTUREX</t>
  </si>
  <si>
    <t>COMUNICACIÓN Y MK.</t>
  </si>
  <si>
    <t>GABINETE DE COMUNICACION</t>
  </si>
  <si>
    <t xml:space="preserve">PROGRAMA EXPORTA MÁS </t>
  </si>
  <si>
    <t>ACELERADORA INTERNACIONAL  - QUICK GLOBAL</t>
  </si>
  <si>
    <t xml:space="preserve">SERVICIO DECOIN - PROGRAMA DECOIN - DESARROLLO COMERCIAL INTERNACIONAL </t>
  </si>
  <si>
    <t>SERVICIO EXPORTA CON MARKETPLACES</t>
  </si>
  <si>
    <t>SERVICIO POSICIÓNATE ONLINE</t>
  </si>
  <si>
    <t>PROGRAMA BECAS SUMA TALENTO EN EL EXTERIOR</t>
  </si>
  <si>
    <t>PROGRAMA BECAS EXPORTA (Exporta Inicio, Exporta Más y Exporta Digital)</t>
  </si>
  <si>
    <t>MATERIAL PROMOCIONAL: Vídeos, PodCast, Chatbot</t>
  </si>
  <si>
    <t>CERTIFICACIÓN UNE 19601 - Programa Compliance Penal</t>
  </si>
  <si>
    <t>PROGRAMA EXPORTA INCIO</t>
  </si>
  <si>
    <t>PROGRAMA EXPORTA DIGITAL</t>
  </si>
  <si>
    <t>PROCESO INTELIGENCIA COMERCIAL (INFORMACIÓN)</t>
  </si>
  <si>
    <t>INTELIGENCIA COMERCIAL (INFORMACIÓN)</t>
  </si>
  <si>
    <t>ASISTENCIA TÉCNICA - ENTREGAS DINERARIAS SIN CONTRAPRESTACIÓN CON RED EXTERIOR DE COLABORADORES INTERNACIONALES, SERVICIOS JURÍDCOS EN ORIGEN, SERVICIOS JURÍDICOS EN DESTINO, APROXIMACIÓN VIRTUAL A MERCADOS, SERVICIOS A MEDIDA DE CONSULTORÍA LOGÍSTICA Y ADUANERA, SERVICIOS DECOIN, SERVICIOS DE INTERNACIONALIZACIÓN DIGITAL (POSICIÓNATE ONLINE, EXPORTA CON MARKETPLACES, etc.)</t>
  </si>
  <si>
    <t>GASTOS DESPLAZAMIENTO Y VIAJE RELACIONES INSTITUCIONALES 
DIRECCIÓN: B.L.V</t>
  </si>
  <si>
    <t>PROCESOS LICITACIONES MULTILATERALES</t>
  </si>
  <si>
    <t>SERVICIO LOGÍSTICIA INTERNACIONAL</t>
  </si>
  <si>
    <t>SERVICIO VIGILANCIA ESTRATÉGICA</t>
  </si>
  <si>
    <t>CLUB DE EMPRESAS e-Asturex  (Jornadas, Talleres, Proyectos Piloto, Premio para la Internacionalización Digital, Gala EpID) T</t>
  </si>
  <si>
    <t>AUDITORÍA LOPD</t>
  </si>
  <si>
    <t>PROGRAMAS</t>
  </si>
  <si>
    <t>TRANSFERENCIAS DE EXPLOTACIÓN (ACTIVIDADES/AYUDAS/GASTO CORRIENTE)</t>
  </si>
  <si>
    <r>
      <t xml:space="preserve">TRANSFERENCIAS TRASPASADAS A RESULTADO
</t>
    </r>
    <r>
      <rPr>
        <sz val="6"/>
        <color indexed="9"/>
        <rFont val="Verdana"/>
        <family val="2"/>
      </rPr>
      <t>(Incluidas transferencias de capital)</t>
    </r>
  </si>
  <si>
    <t>GASTOS 
A 31-03-2026</t>
  </si>
  <si>
    <t>INGRESOS A 31-03-2026</t>
  </si>
  <si>
    <t>EJECUCIÓN GASTO 
31-03-2026</t>
  </si>
  <si>
    <t>EJECUCIÓN INGRESO EMPRESAS
31-03-2026</t>
  </si>
  <si>
    <t>INVERSIÓN A
31-03-2026</t>
  </si>
  <si>
    <t>PROCESO 2026</t>
  </si>
  <si>
    <t>ACCIONES DE PROMOCIÓN INTERNACIONAL 2026</t>
  </si>
  <si>
    <t>SERVICIO RED EXTERIOR DE ASTUREX PARA EMPRESAS PARTICIPANTES EN EL PROGRAMA QUICK GLOBAL 2025 - PLAZO 2</t>
  </si>
  <si>
    <t xml:space="preserve">PROGRAMA DE ACCESO AL MERCADO BRASIL </t>
  </si>
  <si>
    <t>VIAJES PROSPECCIÓN MERCADOS INTNALES 2026</t>
  </si>
  <si>
    <t>ASTUREX OPEN DAYS 2026. 3-4 FEBRERO 2026</t>
  </si>
  <si>
    <t>ESTUDIOS DE MERCADO 2026</t>
  </si>
  <si>
    <t>SERVICIO DE LOCALIZACIÓN DE IMPORTADORES Y ANÁLISIS DE LA COMPETENCIA (SERVICIO DE INTELIGENCIA DE MERCADOS)</t>
  </si>
  <si>
    <t xml:space="preserve">2026 - CONSULTORÍA INTELIGENCIA ARTIFICIAL (IA) </t>
  </si>
  <si>
    <t xml:space="preserve">2026 - DOSSIER DIGITAL "CASOS DE ÉXITO" con UNIOVI </t>
  </si>
  <si>
    <t xml:space="preserve">PLATAFORMA  - OBSERVATORIO DE PROYECTOS - GLOBAL DATA 2026 </t>
  </si>
  <si>
    <t>Grupo de trabajo MUJER e Internacionalización 
(Proyecto We Connect International)</t>
  </si>
  <si>
    <t xml:space="preserve">SERVICIO INFORMACIÓN JURÍDICA Y ARANCELARIA SOBRE EE.UU. (APOYO EMPRESAS POR ARANCELES EEUU) </t>
  </si>
  <si>
    <t>JORNADAS Y TALLERES FORMATIVOS PARA LAS EMPRESAS 2026</t>
  </si>
  <si>
    <t>TALLER DE VENTAS INTERNACIONALES SECTOR TIC. NOVIEMBRE 2026</t>
  </si>
  <si>
    <t>PATROCINIOS 2026</t>
  </si>
  <si>
    <t>PREMIOS PROGRAMAS EXPORTA 2026</t>
  </si>
  <si>
    <t>SISTEMA DE CALIDAD 2026 ASTUREX</t>
  </si>
  <si>
    <t>AJUSTE NEGATIVO DE REGULARIZACIÓN DE IVA 2026 Trimestral (aplicación regla de Prorrata desde enero 2022. Sistema de Ayudas) Declaraciones 1º TRIM IVA 2026</t>
  </si>
  <si>
    <t>PUBLICIDAD Y PROPAGANDA. PUBLICACIONES. MEMORIA ACTIVIDADES 2025</t>
  </si>
  <si>
    <t>TASTING ASTURIAS 
(PROMOCIÓN Y MARKETING DIGITAL, SECTOR ALIMENTOS Y BEBIDAS)</t>
  </si>
  <si>
    <t>ASTURIAS FASHION 
(PROMOCIÓN Y MARKETING DIGITAL SECTOR MODA, ASTURIAS FASHION)</t>
  </si>
  <si>
    <t>MCD ITALIA 2-6 MARZO</t>
  </si>
  <si>
    <t>MCD EL SALVADOR, GUATEMALA Y NICARAGUA (CENTROAMÉRICA) 13-21  ABRIL</t>
  </si>
  <si>
    <t>MCD MÉXICO 20-24 ABRIL
VIAJE INSTITUCIONAL y EMPRESARIAL</t>
  </si>
  <si>
    <t>MCD HONG KONG 6-8 MAYO</t>
  </si>
  <si>
    <t>MCD MALASIA Y SINGAPUR 11-15 MAYO VIAJE INSTITUCIONAL y EMPRESARIAL</t>
  </si>
  <si>
    <t>MCD INDONESIA 18-20 MAYO</t>
  </si>
  <si>
    <t>MCD REP. DOMINICANA Y JAMAICA 8-12 JUNIO</t>
  </si>
  <si>
    <t>MC INVERSA CAROLINA DEL NORTE. 11 DE MARZO DE 2026</t>
  </si>
  <si>
    <t>Visita a la feria In-cosmetics global (París 14 - 16 de abril)</t>
  </si>
  <si>
    <t>FERIA BIOSPAIN 2026. BILBAO 29 SEPT-1 OCTUBRE</t>
  </si>
  <si>
    <t>VISITA A FERIA CASEITALY 11-13 FEBRERO</t>
  </si>
  <si>
    <t>MCD PORTUGAL 27-30 ABRIL</t>
  </si>
  <si>
    <t>VISITA A FERIA UK CONSTRUCTION WEEK. 12-14 mayo</t>
  </si>
  <si>
    <t>VISITA-FERIA EUROSATORY</t>
  </si>
  <si>
    <t>Mision Comercial a Paises Balticos Estonia, Letonia y Lituania 23-27 MARZO</t>
  </si>
  <si>
    <t>visita a la feria HANNOVER Messe 20-24 ABRIL</t>
  </si>
  <si>
    <t>Mision comercial a Suecia Dinamarca y Finlandia</t>
  </si>
  <si>
    <t>Mision comercial a Argentina y Uruguay. 1-5 junio</t>
  </si>
  <si>
    <t>Visita a la feria INTERSOLAR Munich</t>
  </si>
  <si>
    <t>MCI Extensión Feria Madrid Fusión (ICEX). 27-30 Enero</t>
  </si>
  <si>
    <t>Showcooking TastingAsturias en SALENOR 2026. Avilés, 23-25 febrero</t>
  </si>
  <si>
    <t>Participación agrupada en la Feria Food Expo Greece. 14-16 Marzo</t>
  </si>
  <si>
    <t>Participación agrupada en la Feria Salón Gourmets Madrid. 13-16 abril</t>
  </si>
  <si>
    <t>IMPORTMATCH ASTURIAS</t>
  </si>
  <si>
    <t>CATÁLOGO ALIMENTOS Y BEBIDAS (PROMOCIÓN DIGITAL TASTING ASTURIAS)</t>
  </si>
  <si>
    <t>STAND ASTURIAS 4YFN 2026</t>
  </si>
  <si>
    <t>Stand de Asturias en la feria South Summit. MADRID</t>
  </si>
  <si>
    <t>Feria VIVATECH. 16-20 JUNIO</t>
  </si>
  <si>
    <t>VISITA A LA FERIA CIFF COPENHAGUE 26-29 ENERO</t>
  </si>
  <si>
    <t>MISION INVERSA SECTOR GALERÍAS DE ARTE. ENTREARTE. Asturias, 24 de enero 2026</t>
  </si>
  <si>
    <t>FERIA FIL 2026, GUADALAJARA MÉXICO. DICIEMBRE 2026</t>
  </si>
  <si>
    <t>EJECUCIÓN GASTO 
30-06-2026</t>
  </si>
  <si>
    <t>EJECUCIÓN INGRESO EMPRESAS
30-06-2026</t>
  </si>
  <si>
    <t>INVERSIÓN A
30-06-2026</t>
  </si>
  <si>
    <t>GASTOS 
A 30-06-2026</t>
  </si>
  <si>
    <t>INGRESOS A 30-06-2026</t>
  </si>
  <si>
    <t>ASISTENCIA TÉCNICA - RED COLABORADORES EXTERIOR 2026
(SERVICIOS DE LA RED, SERV JURÍDICOS EN ORIGEN Y DESTINO)</t>
  </si>
  <si>
    <t>PROYECTO GALACTEA (Red EEN)</t>
  </si>
  <si>
    <t>2026 - BASE DE DATOS</t>
  </si>
  <si>
    <t>Visita a la Feria WIND ENERGY Hamburg</t>
  </si>
  <si>
    <t>IMPORTMATCH ASTURIAS
-	Suecia: 26-28 mayo 
-	Países Bajos – queso: 11 junio 
-	Suiza: 15-17 junio 
-Grecia: 21-24 junio (en Grecia)</t>
  </si>
  <si>
    <t>Feria VIVATECH. PARIS 16-20 JUNIO</t>
  </si>
  <si>
    <t>Misión ecosistema Finlandia/Suecia y FERIA SLUSH 2026. Helsinki, 17-19 Noviembre</t>
  </si>
  <si>
    <t>VISITA A LA FERIA CIFF COPENHAGUE 26-29 ENERO + 3-5 AGOSTO</t>
  </si>
  <si>
    <t>VISITA A LA FERIA MAISON&amp;OBJET PARÍS. 10-14 SEPTIEMBRE 2026</t>
  </si>
  <si>
    <t>VISITA A LA FERIA ISPO MUNICH AMSTERDAM 3-5 NOVIEMBRE</t>
  </si>
  <si>
    <t>PARTICIPACION EN LA FERIA FIL GUADALAJARA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</si>
</sst>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6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Verdana"/>
      <family val="2"/>
    </font>
    <font>
      <i/>
      <sz val="8"/>
      <color theme="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Gabriola"/>
      <family val="5"/>
    </font>
    <font>
      <b/>
      <sz val="11"/>
      <color theme="4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164" fontId="5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2" fillId="0" borderId="0" xfId="2"/>
    <xf numFmtId="0" fontId="7" fillId="2" borderId="4" xfId="2" applyFont="1" applyFill="1" applyBorder="1" applyAlignment="1">
      <alignment vertical="center" wrapText="1"/>
    </xf>
    <xf numFmtId="165" fontId="7" fillId="2" borderId="5" xfId="2" applyNumberFormat="1" applyFont="1" applyFill="1" applyBorder="1" applyAlignment="1">
      <alignment horizontal="center" vertical="center"/>
    </xf>
    <xf numFmtId="165" fontId="7" fillId="3" borderId="5" xfId="2" applyNumberFormat="1" applyFont="1" applyFill="1" applyBorder="1" applyAlignment="1">
      <alignment horizontal="center" vertical="center" wrapText="1"/>
    </xf>
    <xf numFmtId="165" fontId="7" fillId="3" borderId="6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vertical="center" wrapText="1"/>
    </xf>
    <xf numFmtId="165" fontId="7" fillId="2" borderId="8" xfId="2" applyNumberFormat="1" applyFont="1" applyFill="1" applyBorder="1" applyAlignment="1">
      <alignment horizontal="center" vertical="center"/>
    </xf>
    <xf numFmtId="10" fontId="8" fillId="2" borderId="8" xfId="3" applyNumberFormat="1" applyFont="1" applyFill="1" applyBorder="1"/>
    <xf numFmtId="165" fontId="7" fillId="3" borderId="8" xfId="2" applyNumberFormat="1" applyFont="1" applyFill="1" applyBorder="1" applyAlignment="1">
      <alignment horizontal="center" vertical="center" wrapText="1"/>
    </xf>
    <xf numFmtId="165" fontId="2" fillId="0" borderId="0" xfId="2" applyNumberFormat="1"/>
    <xf numFmtId="165" fontId="0" fillId="0" borderId="0" xfId="0" applyNumberFormat="1"/>
    <xf numFmtId="0" fontId="0" fillId="0" borderId="9" xfId="0" applyBorder="1"/>
    <xf numFmtId="44" fontId="8" fillId="4" borderId="5" xfId="2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vertical="center" wrapText="1"/>
    </xf>
    <xf numFmtId="165" fontId="7" fillId="0" borderId="0" xfId="1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8" fillId="0" borderId="14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15" xfId="1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165" fontId="8" fillId="0" borderId="16" xfId="1" applyNumberFormat="1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2" fontId="8" fillId="0" borderId="16" xfId="0" applyNumberFormat="1" applyFont="1" applyBorder="1" applyAlignment="1">
      <alignment vertical="center"/>
    </xf>
    <xf numFmtId="164" fontId="8" fillId="0" borderId="16" xfId="1" applyFont="1" applyBorder="1" applyAlignment="1">
      <alignment vertical="center"/>
    </xf>
    <xf numFmtId="0" fontId="0" fillId="0" borderId="14" xfId="0" applyBorder="1" applyAlignment="1">
      <alignment vertical="center"/>
    </xf>
    <xf numFmtId="164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15" xfId="0" applyNumberFormat="1" applyFont="1" applyBorder="1" applyAlignment="1">
      <alignment vertical="center"/>
    </xf>
    <xf numFmtId="165" fontId="7" fillId="3" borderId="17" xfId="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vertical="center" wrapText="1"/>
    </xf>
    <xf numFmtId="165" fontId="8" fillId="0" borderId="16" xfId="0" applyNumberFormat="1" applyFont="1" applyBorder="1" applyAlignment="1">
      <alignment vertical="center"/>
    </xf>
    <xf numFmtId="165" fontId="8" fillId="0" borderId="0" xfId="1" applyNumberFormat="1" applyFont="1" applyFill="1" applyAlignment="1">
      <alignment vertical="center"/>
    </xf>
    <xf numFmtId="165" fontId="8" fillId="0" borderId="16" xfId="1" applyNumberFormat="1" applyFont="1" applyFill="1" applyBorder="1" applyAlignment="1">
      <alignment vertical="center"/>
    </xf>
    <xf numFmtId="165" fontId="8" fillId="0" borderId="15" xfId="1" applyNumberFormat="1" applyFont="1" applyFill="1" applyBorder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 wrapText="1"/>
    </xf>
    <xf numFmtId="2" fontId="8" fillId="0" borderId="10" xfId="0" applyNumberFormat="1" applyFont="1" applyBorder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44" fontId="8" fillId="0" borderId="5" xfId="2" applyNumberFormat="1" applyFont="1" applyBorder="1" applyAlignment="1">
      <alignment horizontal="center" vertical="center"/>
    </xf>
    <xf numFmtId="165" fontId="7" fillId="4" borderId="13" xfId="1" applyNumberFormat="1" applyFont="1" applyFill="1" applyBorder="1" applyAlignment="1">
      <alignment vertical="center"/>
    </xf>
    <xf numFmtId="165" fontId="7" fillId="3" borderId="18" xfId="2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7" fontId="8" fillId="0" borderId="15" xfId="1" applyNumberFormat="1" applyFont="1" applyBorder="1" applyAlignment="1">
      <alignment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2" fillId="5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11" fillId="5" borderId="1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/>
    </xf>
    <xf numFmtId="7" fontId="8" fillId="4" borderId="5" xfId="2" applyNumberFormat="1" applyFont="1" applyFill="1" applyBorder="1" applyAlignment="1">
      <alignment horizontal="right" vertical="center"/>
    </xf>
    <xf numFmtId="0" fontId="13" fillId="4" borderId="0" xfId="0" applyFont="1" applyFill="1"/>
  </cellXfs>
  <cellStyles count="4">
    <cellStyle name="Millares" xfId="1" builtinId="3"/>
    <cellStyle name="Normal" xfId="0" builtinId="0"/>
    <cellStyle name="Normal 2" xfId="2" xr:uid="{2BDD5F9F-BE83-4411-BC5D-936F97549251}"/>
    <cellStyle name="Porcentaje 2" xfId="3" xr:uid="{B1B88077-D8CD-4440-AC9F-FCA29D7176AA}"/>
  </cellStyles>
  <dxfs count="12"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4" xr16:uid="{1F8A22FB-C02A-49D2-BC67-A1365ED39BA5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F8366F48-0902-47C9-B062-5F62956065C6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AFC3C-38DE-4155-ADB3-61D154ACEB3F}" name="Tabla1_2283343707585931001072" displayName="Tabla1_2283343707585931001072" ref="B1:E94" tableType="queryTable" totalsRowShown="0" headerRowDxfId="11" dataDxfId="10" headerRowCellStyle="Millares">
  <autoFilter ref="B1:E94" xr:uid="{C6262553-332A-4D85-9758-0B87EA78B106}"/>
  <tableColumns count="4">
    <tableColumn id="1" xr3:uid="{AB3AA983-1C9A-4563-831E-B842191F2852}" uniqueName="1" name="TÍTULO CLASIFICACIÓN" queryTableFieldId="1" dataDxfId="9"/>
    <tableColumn id="2" xr3:uid="{535761AF-BB08-4D30-98C7-BC9F6FCF24E8}" uniqueName="2" name="GASTOS _x000a_A 30-06-2026" queryTableFieldId="2" dataDxfId="8" dataCellStyle="Millares"/>
    <tableColumn id="3" xr3:uid="{5C9A5340-C626-4064-B8ED-3F2CF84AA3D6}" uniqueName="3" name="INGRESOS A 30-06-2026" queryTableFieldId="3" dataDxfId="7" dataCellStyle="Millares"/>
    <tableColumn id="4" xr3:uid="{83E13D5B-55F1-44DB-A870-62DA5FCED632}" uniqueName="4" name="TRANSFERENCIAS TRASPASADAS A RESULTADO_x000a_(Incluidas transferencias de capital)" queryTableFieldId="4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61B64065-7A2A-468B-A612-5915F373E33A}" name="Tabla1_228334370758593100107" displayName="Tabla1_228334370758593100107" ref="B1:E89" tableType="queryTable" totalsRowShown="0" headerRowDxfId="5" dataDxfId="4" headerRowCellStyle="Millares">
  <autoFilter ref="B1:E89" xr:uid="{C6262553-332A-4D85-9758-0B87EA78B106}"/>
  <tableColumns count="4">
    <tableColumn id="1" xr3:uid="{00000000-0010-0000-0100-000001000000}" uniqueName="1" name="TÍTULO CLASIFICACIÓN" queryTableFieldId="1" dataDxfId="3"/>
    <tableColumn id="2" xr3:uid="{00000000-0010-0000-0100-000002000000}" uniqueName="2" name="GASTOS _x000a_A 31-03-2026" queryTableFieldId="2" dataDxfId="2" dataCellStyle="Millares"/>
    <tableColumn id="3" xr3:uid="{00000000-0010-0000-0100-000003000000}" uniqueName="3" name="INGRESOS A 31-03-2026" queryTableFieldId="3" dataDxfId="1" dataCellStyle="Millares"/>
    <tableColumn id="4" xr3:uid="{00000000-0010-0000-0100-000004000000}" uniqueName="4" name="TRANSFERENCIAS TRASPASADAS A RESULTADO_x000a_(Incluidas transferencias de capital)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E55E-FFA4-4513-A588-E1C0DA47ECF2}">
  <sheetPr>
    <tabColor rgb="FF00B050"/>
  </sheetPr>
  <dimension ref="A1:G97"/>
  <sheetViews>
    <sheetView tabSelected="1" zoomScale="130" zoomScaleNormal="130" workbookViewId="0">
      <selection activeCell="F10" sqref="F10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4.85546875" customWidth="1"/>
  </cols>
  <sheetData>
    <row r="1" spans="1:7" ht="79.5" customHeight="1" x14ac:dyDescent="0.25">
      <c r="B1" s="1" t="s">
        <v>0</v>
      </c>
      <c r="C1" s="52" t="s">
        <v>112</v>
      </c>
      <c r="D1" s="52" t="s">
        <v>113</v>
      </c>
      <c r="E1" s="2" t="s">
        <v>50</v>
      </c>
    </row>
    <row r="2" spans="1:7" ht="20.25" customHeight="1" x14ac:dyDescent="0.25">
      <c r="A2" s="68" t="s">
        <v>48</v>
      </c>
      <c r="B2" s="22" t="s">
        <v>37</v>
      </c>
      <c r="C2" s="41">
        <v>58500</v>
      </c>
      <c r="D2" s="41"/>
      <c r="E2" s="23"/>
      <c r="G2" s="49"/>
    </row>
    <row r="3" spans="1:7" ht="20.25" customHeight="1" x14ac:dyDescent="0.25">
      <c r="A3" s="68"/>
      <c r="B3" s="24" t="s">
        <v>28</v>
      </c>
      <c r="C3" s="40">
        <v>39750</v>
      </c>
      <c r="D3" s="40"/>
      <c r="E3" s="25"/>
      <c r="F3" s="58"/>
      <c r="G3" s="82"/>
    </row>
    <row r="4" spans="1:7" x14ac:dyDescent="0.25">
      <c r="A4" s="68"/>
      <c r="B4" s="24" t="s">
        <v>38</v>
      </c>
      <c r="C4" s="40">
        <v>27000</v>
      </c>
      <c r="D4" s="40"/>
      <c r="E4" s="25"/>
      <c r="F4" s="49"/>
      <c r="G4" s="49"/>
    </row>
    <row r="5" spans="1:7" x14ac:dyDescent="0.25">
      <c r="A5" s="68"/>
      <c r="B5" s="24" t="s">
        <v>29</v>
      </c>
      <c r="C5" s="40">
        <v>1500</v>
      </c>
      <c r="D5" s="40"/>
      <c r="E5" s="25"/>
      <c r="F5" s="49"/>
    </row>
    <row r="6" spans="1:7" x14ac:dyDescent="0.25">
      <c r="A6" s="68"/>
      <c r="B6" s="24" t="s">
        <v>115</v>
      </c>
      <c r="C6" s="40">
        <v>181.82</v>
      </c>
      <c r="D6" s="40"/>
      <c r="E6" s="25"/>
      <c r="F6" s="49"/>
    </row>
    <row r="7" spans="1:7" x14ac:dyDescent="0.25">
      <c r="A7" s="68"/>
      <c r="B7" s="24" t="s">
        <v>43</v>
      </c>
      <c r="C7" s="40"/>
      <c r="D7" s="40"/>
      <c r="E7" s="25"/>
      <c r="F7" s="17"/>
    </row>
    <row r="8" spans="1:7" x14ac:dyDescent="0.25">
      <c r="A8" s="68"/>
      <c r="B8" s="31"/>
      <c r="C8" s="32"/>
      <c r="D8" s="32"/>
      <c r="E8" s="28"/>
    </row>
    <row r="9" spans="1:7" ht="27" customHeight="1" x14ac:dyDescent="0.25">
      <c r="A9" s="69" t="s">
        <v>41</v>
      </c>
      <c r="B9" s="51" t="s">
        <v>114</v>
      </c>
      <c r="C9" s="41">
        <v>151240.51999999999</v>
      </c>
      <c r="D9" s="41"/>
      <c r="E9" s="23"/>
    </row>
    <row r="10" spans="1:7" ht="33.75" customHeight="1" x14ac:dyDescent="0.25">
      <c r="A10" s="70"/>
      <c r="B10" s="44" t="s">
        <v>58</v>
      </c>
      <c r="C10" s="40">
        <v>32950</v>
      </c>
      <c r="D10" s="40"/>
      <c r="E10" s="25"/>
    </row>
    <row r="11" spans="1:7" ht="23.25" customHeight="1" x14ac:dyDescent="0.25">
      <c r="A11" s="70"/>
      <c r="B11" s="44" t="s">
        <v>59</v>
      </c>
      <c r="C11" s="40">
        <v>26950</v>
      </c>
      <c r="D11" s="40"/>
      <c r="E11" s="25"/>
    </row>
    <row r="12" spans="1:7" ht="22.5" customHeight="1" x14ac:dyDescent="0.25">
      <c r="A12" s="70"/>
      <c r="B12" s="24" t="s">
        <v>30</v>
      </c>
      <c r="C12" s="40">
        <v>8300</v>
      </c>
      <c r="D12" s="40"/>
      <c r="E12" s="25"/>
    </row>
    <row r="13" spans="1:7" ht="22.5" customHeight="1" x14ac:dyDescent="0.25">
      <c r="A13" s="70"/>
      <c r="B13" s="44" t="s">
        <v>31</v>
      </c>
      <c r="C13" s="40">
        <v>2100</v>
      </c>
      <c r="D13" s="40"/>
      <c r="E13" s="25"/>
    </row>
    <row r="14" spans="1:7" ht="22.5" customHeight="1" x14ac:dyDescent="0.25">
      <c r="A14" s="70"/>
      <c r="B14" s="44" t="s">
        <v>32</v>
      </c>
      <c r="C14" s="40">
        <v>86886</v>
      </c>
      <c r="D14" s="40"/>
      <c r="E14" s="25"/>
    </row>
    <row r="15" spans="1:7" ht="22.5" customHeight="1" x14ac:dyDescent="0.25">
      <c r="A15" s="70"/>
      <c r="B15" s="44" t="s">
        <v>44</v>
      </c>
      <c r="C15" s="40">
        <v>180</v>
      </c>
      <c r="D15" s="40"/>
      <c r="E15" s="25"/>
    </row>
    <row r="16" spans="1:7" ht="22.5" customHeight="1" x14ac:dyDescent="0.25">
      <c r="A16" s="70"/>
      <c r="B16" s="44" t="s">
        <v>45</v>
      </c>
      <c r="C16" s="40">
        <v>7656</v>
      </c>
      <c r="D16" s="40"/>
      <c r="E16" s="25"/>
    </row>
    <row r="17" spans="1:5" ht="19.5" customHeight="1" x14ac:dyDescent="0.25">
      <c r="A17" s="71"/>
      <c r="B17" s="31"/>
      <c r="C17" s="45"/>
      <c r="D17" s="45"/>
      <c r="E17" s="28"/>
    </row>
    <row r="18" spans="1:5" ht="21" customHeight="1" x14ac:dyDescent="0.25">
      <c r="A18" s="63" t="s">
        <v>57</v>
      </c>
      <c r="B18" s="44" t="s">
        <v>78</v>
      </c>
      <c r="C18" s="40">
        <v>26778.85</v>
      </c>
      <c r="D18" s="29">
        <v>2100</v>
      </c>
      <c r="E18" s="25"/>
    </row>
    <row r="19" spans="1:5" ht="18.75" customHeight="1" x14ac:dyDescent="0.25">
      <c r="A19" s="72"/>
      <c r="B19" s="44" t="s">
        <v>79</v>
      </c>
      <c r="C19" s="40">
        <v>9642.7099999999991</v>
      </c>
      <c r="D19" s="29">
        <v>1100</v>
      </c>
      <c r="E19" s="25"/>
    </row>
    <row r="20" spans="1:5" ht="18.75" customHeight="1" x14ac:dyDescent="0.25">
      <c r="A20" s="72"/>
      <c r="B20" s="44" t="s">
        <v>80</v>
      </c>
      <c r="C20" s="40">
        <v>50427.46</v>
      </c>
      <c r="D20" s="29">
        <v>0</v>
      </c>
      <c r="E20" s="25"/>
    </row>
    <row r="21" spans="1:5" ht="18.75" customHeight="1" x14ac:dyDescent="0.25">
      <c r="A21" s="72"/>
      <c r="B21" s="44" t="s">
        <v>81</v>
      </c>
      <c r="C21" s="40">
        <v>10258.200000000001</v>
      </c>
      <c r="D21" s="29">
        <v>900</v>
      </c>
      <c r="E21" s="25"/>
    </row>
    <row r="22" spans="1:5" ht="18.75" customHeight="1" x14ac:dyDescent="0.25">
      <c r="A22" s="72"/>
      <c r="B22" s="44" t="s">
        <v>82</v>
      </c>
      <c r="C22" s="40">
        <v>29184.98</v>
      </c>
      <c r="D22" s="29">
        <v>2400</v>
      </c>
      <c r="E22" s="25"/>
    </row>
    <row r="23" spans="1:5" ht="18.75" customHeight="1" x14ac:dyDescent="0.25">
      <c r="A23" s="72"/>
      <c r="B23" s="44" t="s">
        <v>83</v>
      </c>
      <c r="C23" s="40">
        <v>5348.9</v>
      </c>
      <c r="D23" s="29">
        <v>900</v>
      </c>
      <c r="E23" s="25"/>
    </row>
    <row r="24" spans="1:5" ht="18.75" customHeight="1" x14ac:dyDescent="0.25">
      <c r="A24" s="72"/>
      <c r="B24" s="44" t="s">
        <v>84</v>
      </c>
      <c r="C24" s="40">
        <v>8700</v>
      </c>
      <c r="D24" s="29">
        <v>800</v>
      </c>
      <c r="E24" s="25"/>
    </row>
    <row r="25" spans="1:5" ht="18.75" customHeight="1" x14ac:dyDescent="0.25">
      <c r="A25" s="72"/>
      <c r="B25" s="44" t="s">
        <v>85</v>
      </c>
      <c r="C25" s="40">
        <v>376.5</v>
      </c>
      <c r="D25" s="29"/>
      <c r="E25" s="25"/>
    </row>
    <row r="26" spans="1:5" ht="18.75" customHeight="1" x14ac:dyDescent="0.25">
      <c r="A26" s="72"/>
      <c r="B26" s="44" t="s">
        <v>86</v>
      </c>
      <c r="C26" s="40">
        <v>4500.21</v>
      </c>
      <c r="D26" s="29"/>
      <c r="E26" s="25"/>
    </row>
    <row r="27" spans="1:5" ht="18.75" customHeight="1" x14ac:dyDescent="0.25">
      <c r="A27" s="72"/>
      <c r="B27" s="44" t="s">
        <v>87</v>
      </c>
      <c r="C27" s="40">
        <v>13815</v>
      </c>
      <c r="D27" s="29">
        <v>3300</v>
      </c>
      <c r="E27" s="25"/>
    </row>
    <row r="28" spans="1:5" ht="18.75" customHeight="1" x14ac:dyDescent="0.25">
      <c r="A28" s="72"/>
      <c r="B28" s="44" t="s">
        <v>88</v>
      </c>
      <c r="C28" s="40">
        <v>3547.03</v>
      </c>
      <c r="D28" s="29"/>
      <c r="E28" s="25"/>
    </row>
    <row r="29" spans="1:5" ht="18.75" customHeight="1" x14ac:dyDescent="0.25">
      <c r="A29" s="72"/>
      <c r="B29" s="44" t="s">
        <v>89</v>
      </c>
      <c r="C29" s="40">
        <v>10987.27</v>
      </c>
      <c r="D29" s="29">
        <v>1200</v>
      </c>
      <c r="E29" s="25"/>
    </row>
    <row r="30" spans="1:5" ht="18.75" customHeight="1" x14ac:dyDescent="0.25">
      <c r="A30" s="72"/>
      <c r="B30" s="44" t="s">
        <v>90</v>
      </c>
      <c r="C30" s="40">
        <v>5909.08</v>
      </c>
      <c r="D30" s="29"/>
      <c r="E30" s="25"/>
    </row>
    <row r="31" spans="1:5" ht="18.75" customHeight="1" x14ac:dyDescent="0.25">
      <c r="A31" s="72"/>
      <c r="B31" s="44" t="s">
        <v>91</v>
      </c>
      <c r="C31" s="40">
        <v>51106.21</v>
      </c>
      <c r="D31" s="29"/>
      <c r="E31" s="25"/>
    </row>
    <row r="32" spans="1:5" ht="18.75" customHeight="1" x14ac:dyDescent="0.25">
      <c r="A32" s="72"/>
      <c r="B32" s="44" t="s">
        <v>92</v>
      </c>
      <c r="C32" s="40">
        <v>21847.41</v>
      </c>
      <c r="D32" s="29">
        <v>2700</v>
      </c>
      <c r="E32" s="25"/>
    </row>
    <row r="33" spans="1:5" ht="18.75" customHeight="1" x14ac:dyDescent="0.25">
      <c r="A33" s="72"/>
      <c r="B33" s="44" t="s">
        <v>93</v>
      </c>
      <c r="C33" s="40">
        <v>18880</v>
      </c>
      <c r="D33" s="29">
        <v>1000</v>
      </c>
      <c r="E33" s="25"/>
    </row>
    <row r="34" spans="1:5" ht="18.75" customHeight="1" x14ac:dyDescent="0.25">
      <c r="A34" s="72"/>
      <c r="B34" s="44" t="s">
        <v>94</v>
      </c>
      <c r="C34" s="40">
        <v>19935.84</v>
      </c>
      <c r="D34" s="29">
        <v>1600</v>
      </c>
      <c r="E34" s="25"/>
    </row>
    <row r="35" spans="1:5" ht="18.75" customHeight="1" x14ac:dyDescent="0.25">
      <c r="A35" s="72"/>
      <c r="B35" s="44" t="s">
        <v>95</v>
      </c>
      <c r="C35" s="40">
        <v>10450</v>
      </c>
      <c r="D35" s="29">
        <v>600</v>
      </c>
      <c r="E35" s="25"/>
    </row>
    <row r="36" spans="1:5" ht="18.75" customHeight="1" x14ac:dyDescent="0.25">
      <c r="A36" s="72"/>
      <c r="B36" s="44" t="s">
        <v>96</v>
      </c>
      <c r="C36" s="40">
        <v>5443.12</v>
      </c>
      <c r="D36" s="29">
        <v>1200</v>
      </c>
      <c r="E36" s="25"/>
    </row>
    <row r="37" spans="1:5" ht="18.75" customHeight="1" x14ac:dyDescent="0.25">
      <c r="A37" s="72"/>
      <c r="B37" s="44" t="s">
        <v>117</v>
      </c>
      <c r="C37" s="40"/>
      <c r="D37" s="29">
        <v>600</v>
      </c>
      <c r="E37" s="25"/>
    </row>
    <row r="38" spans="1:5" ht="18.75" customHeight="1" x14ac:dyDescent="0.25">
      <c r="A38" s="72"/>
      <c r="B38" s="44" t="s">
        <v>97</v>
      </c>
      <c r="C38" s="40">
        <v>12373.71</v>
      </c>
      <c r="D38" s="29"/>
      <c r="E38" s="25"/>
    </row>
    <row r="39" spans="1:5" ht="18.75" customHeight="1" x14ac:dyDescent="0.25">
      <c r="A39" s="72"/>
      <c r="B39" s="44" t="s">
        <v>98</v>
      </c>
      <c r="C39" s="40">
        <v>17185.64</v>
      </c>
      <c r="D39" s="29">
        <v>450</v>
      </c>
      <c r="E39" s="25"/>
    </row>
    <row r="40" spans="1:5" ht="18.75" customHeight="1" x14ac:dyDescent="0.25">
      <c r="A40" s="72"/>
      <c r="B40" s="44" t="s">
        <v>99</v>
      </c>
      <c r="C40" s="40">
        <v>53298.1</v>
      </c>
      <c r="D40" s="29">
        <v>4800</v>
      </c>
      <c r="E40" s="25"/>
    </row>
    <row r="41" spans="1:5" ht="18.75" customHeight="1" x14ac:dyDescent="0.25">
      <c r="A41" s="72"/>
      <c r="B41" s="44" t="s">
        <v>100</v>
      </c>
      <c r="C41" s="40">
        <v>247687.84</v>
      </c>
      <c r="D41" s="29">
        <v>94355.01</v>
      </c>
      <c r="E41" s="25"/>
    </row>
    <row r="42" spans="1:5" ht="18.75" customHeight="1" x14ac:dyDescent="0.25">
      <c r="A42" s="72"/>
      <c r="B42" s="44" t="s">
        <v>118</v>
      </c>
      <c r="C42" s="40">
        <v>22665.25</v>
      </c>
      <c r="D42" s="29"/>
      <c r="E42" s="25"/>
    </row>
    <row r="43" spans="1:5" ht="18.75" customHeight="1" x14ac:dyDescent="0.25">
      <c r="A43" s="72"/>
      <c r="B43" s="44" t="s">
        <v>102</v>
      </c>
      <c r="C43" s="40">
        <v>10243.950000000001</v>
      </c>
      <c r="D43" s="29"/>
      <c r="E43" s="25"/>
    </row>
    <row r="44" spans="1:5" ht="18.75" customHeight="1" x14ac:dyDescent="0.25">
      <c r="A44" s="72"/>
      <c r="B44" s="44" t="s">
        <v>103</v>
      </c>
      <c r="C44" s="40">
        <v>37063.46</v>
      </c>
      <c r="D44" s="29">
        <v>1500</v>
      </c>
      <c r="E44" s="25"/>
    </row>
    <row r="45" spans="1:5" ht="18.75" customHeight="1" x14ac:dyDescent="0.25">
      <c r="A45" s="72"/>
      <c r="B45" s="44" t="s">
        <v>104</v>
      </c>
      <c r="C45" s="40">
        <v>21535.23</v>
      </c>
      <c r="D45" s="29"/>
      <c r="E45" s="25"/>
    </row>
    <row r="46" spans="1:5" ht="18.75" customHeight="1" x14ac:dyDescent="0.25">
      <c r="A46" s="72"/>
      <c r="B46" s="44" t="s">
        <v>119</v>
      </c>
      <c r="C46" s="40">
        <v>14360.74</v>
      </c>
      <c r="D46" s="29">
        <v>1250</v>
      </c>
      <c r="E46" s="25"/>
    </row>
    <row r="47" spans="1:5" ht="18.75" customHeight="1" x14ac:dyDescent="0.25">
      <c r="A47" s="72"/>
      <c r="B47" s="44" t="s">
        <v>120</v>
      </c>
      <c r="C47" s="40"/>
      <c r="D47" s="29">
        <v>1000</v>
      </c>
      <c r="E47" s="25"/>
    </row>
    <row r="48" spans="1:5" ht="18.75" customHeight="1" x14ac:dyDescent="0.25">
      <c r="A48" s="72"/>
      <c r="B48" s="44" t="s">
        <v>121</v>
      </c>
      <c r="C48" s="40">
        <v>7796.79</v>
      </c>
      <c r="D48" s="29"/>
      <c r="E48" s="25"/>
    </row>
    <row r="49" spans="1:5" ht="18.75" customHeight="1" x14ac:dyDescent="0.25">
      <c r="A49" s="72"/>
      <c r="B49" s="44" t="s">
        <v>107</v>
      </c>
      <c r="C49" s="40">
        <v>970.91</v>
      </c>
      <c r="D49" s="29"/>
      <c r="E49" s="25"/>
    </row>
    <row r="50" spans="1:5" ht="18.75" customHeight="1" x14ac:dyDescent="0.25">
      <c r="A50" s="72"/>
      <c r="B50" s="44" t="s">
        <v>122</v>
      </c>
      <c r="C50" s="40">
        <v>1975</v>
      </c>
      <c r="D50" s="29"/>
      <c r="E50" s="25"/>
    </row>
    <row r="51" spans="1:5" ht="18.75" customHeight="1" x14ac:dyDescent="0.25">
      <c r="A51" s="72"/>
      <c r="B51" s="44" t="s">
        <v>123</v>
      </c>
      <c r="C51" s="40">
        <v>29</v>
      </c>
      <c r="D51" s="29"/>
      <c r="E51" s="25"/>
    </row>
    <row r="52" spans="1:5" ht="18.75" customHeight="1" x14ac:dyDescent="0.25">
      <c r="A52" s="72"/>
      <c r="B52" s="44" t="s">
        <v>124</v>
      </c>
      <c r="C52" s="40">
        <v>11867.07</v>
      </c>
      <c r="D52" s="29"/>
      <c r="E52" s="25"/>
    </row>
    <row r="53" spans="1:5" ht="17.25" customHeight="1" x14ac:dyDescent="0.25">
      <c r="A53" s="73"/>
      <c r="B53" s="24"/>
      <c r="C53" s="27"/>
      <c r="D53" s="27"/>
      <c r="E53" s="25"/>
    </row>
    <row r="54" spans="1:5" ht="21" customHeight="1" x14ac:dyDescent="0.25">
      <c r="A54" s="74" t="s">
        <v>40</v>
      </c>
      <c r="B54" s="51" t="s">
        <v>61</v>
      </c>
      <c r="C54" s="41">
        <v>107896.46</v>
      </c>
      <c r="D54" s="41"/>
      <c r="E54" s="23"/>
    </row>
    <row r="55" spans="1:5" ht="21" customHeight="1" x14ac:dyDescent="0.25">
      <c r="A55" s="74"/>
      <c r="B55" s="44" t="s">
        <v>66</v>
      </c>
      <c r="C55" s="40">
        <v>27121.69</v>
      </c>
      <c r="D55" s="40"/>
      <c r="E55" s="25"/>
    </row>
    <row r="56" spans="1:5" ht="21" customHeight="1" x14ac:dyDescent="0.25">
      <c r="A56" s="74"/>
      <c r="B56" s="44" t="s">
        <v>62</v>
      </c>
      <c r="C56" s="40"/>
      <c r="D56" s="40"/>
      <c r="E56" s="25"/>
    </row>
    <row r="57" spans="1:5" ht="30" customHeight="1" x14ac:dyDescent="0.25">
      <c r="A57" s="74"/>
      <c r="B57" s="44" t="s">
        <v>63</v>
      </c>
      <c r="C57" s="40">
        <v>3350</v>
      </c>
      <c r="D57" s="40"/>
      <c r="E57" s="25"/>
    </row>
    <row r="58" spans="1:5" ht="21" x14ac:dyDescent="0.25">
      <c r="A58" s="75"/>
      <c r="B58" s="44" t="s">
        <v>46</v>
      </c>
      <c r="C58" s="40">
        <v>1400</v>
      </c>
      <c r="D58" s="40"/>
      <c r="E58" s="25"/>
    </row>
    <row r="59" spans="1:5" ht="21" x14ac:dyDescent="0.25">
      <c r="A59" s="75"/>
      <c r="B59" s="44" t="s">
        <v>67</v>
      </c>
      <c r="C59" s="40"/>
      <c r="D59" s="40"/>
      <c r="E59" s="25"/>
    </row>
    <row r="60" spans="1:5" ht="21" x14ac:dyDescent="0.25">
      <c r="A60" s="75"/>
      <c r="B60" s="53" t="s">
        <v>68</v>
      </c>
      <c r="C60" s="40">
        <v>1622.5</v>
      </c>
      <c r="D60" s="40"/>
      <c r="E60" s="25"/>
    </row>
    <row r="61" spans="1:5" x14ac:dyDescent="0.25">
      <c r="A61" s="75"/>
      <c r="B61" s="53" t="s">
        <v>116</v>
      </c>
      <c r="C61" s="40">
        <v>480</v>
      </c>
      <c r="D61" s="40"/>
      <c r="E61" s="25"/>
    </row>
    <row r="62" spans="1:5" x14ac:dyDescent="0.25">
      <c r="A62" s="75"/>
      <c r="B62" s="44" t="s">
        <v>64</v>
      </c>
      <c r="C62" s="40">
        <v>2100</v>
      </c>
      <c r="D62" s="40"/>
      <c r="E62" s="25"/>
    </row>
    <row r="63" spans="1:5" x14ac:dyDescent="0.25">
      <c r="A63" s="75"/>
      <c r="B63" s="44" t="s">
        <v>65</v>
      </c>
      <c r="C63" s="40">
        <v>6500</v>
      </c>
      <c r="D63" s="40"/>
      <c r="E63" s="25"/>
    </row>
    <row r="64" spans="1:5" ht="18" customHeight="1" x14ac:dyDescent="0.25">
      <c r="A64" s="76"/>
      <c r="B64" s="20"/>
      <c r="C64" s="40"/>
      <c r="D64" s="40"/>
      <c r="E64" s="25"/>
    </row>
    <row r="65" spans="1:6" ht="20.25" customHeight="1" x14ac:dyDescent="0.25">
      <c r="A65" s="77" t="s">
        <v>15</v>
      </c>
      <c r="B65" s="22" t="s">
        <v>1</v>
      </c>
      <c r="C65" s="41">
        <v>3085</v>
      </c>
      <c r="D65" s="30"/>
      <c r="E65" s="23"/>
    </row>
    <row r="66" spans="1:6" ht="18.75" customHeight="1" x14ac:dyDescent="0.25">
      <c r="A66" s="78"/>
      <c r="B66" s="24" t="s">
        <v>69</v>
      </c>
      <c r="C66" s="40">
        <v>845</v>
      </c>
      <c r="D66" s="29"/>
      <c r="E66" s="25"/>
    </row>
    <row r="67" spans="1:6" ht="18.75" customHeight="1" x14ac:dyDescent="0.25">
      <c r="A67" s="78"/>
      <c r="B67" s="24" t="s">
        <v>70</v>
      </c>
      <c r="C67" s="40"/>
      <c r="D67" s="29"/>
      <c r="E67" s="25"/>
    </row>
    <row r="68" spans="1:6" ht="15" customHeight="1" x14ac:dyDescent="0.25">
      <c r="A68" s="78"/>
      <c r="B68" s="24" t="s">
        <v>33</v>
      </c>
      <c r="C68" s="40">
        <v>22817.56</v>
      </c>
      <c r="D68" s="29"/>
      <c r="E68" s="25"/>
    </row>
    <row r="69" spans="1:6" ht="15" customHeight="1" x14ac:dyDescent="0.25">
      <c r="A69" s="78"/>
      <c r="B69" s="24" t="s">
        <v>34</v>
      </c>
      <c r="C69" s="40">
        <v>70415.759999999995</v>
      </c>
      <c r="D69" s="29"/>
      <c r="E69" s="25"/>
    </row>
    <row r="70" spans="1:6" ht="15" customHeight="1" x14ac:dyDescent="0.25">
      <c r="A70" s="79"/>
      <c r="B70" s="31"/>
      <c r="C70" s="32"/>
      <c r="D70" s="32"/>
      <c r="E70" s="28"/>
    </row>
    <row r="71" spans="1:6" ht="21" customHeight="1" x14ac:dyDescent="0.25">
      <c r="A71" s="60" t="s">
        <v>26</v>
      </c>
      <c r="B71" s="24" t="s">
        <v>27</v>
      </c>
      <c r="C71" s="41">
        <v>8400</v>
      </c>
      <c r="D71" s="27"/>
      <c r="E71" s="25"/>
    </row>
    <row r="72" spans="1:6" ht="21" customHeight="1" x14ac:dyDescent="0.25">
      <c r="A72" s="61"/>
      <c r="B72" s="24" t="s">
        <v>75</v>
      </c>
      <c r="C72" s="40">
        <v>1846</v>
      </c>
      <c r="D72" s="27"/>
      <c r="E72" s="25"/>
    </row>
    <row r="73" spans="1:6" ht="21" customHeight="1" x14ac:dyDescent="0.25">
      <c r="A73" s="61"/>
      <c r="B73" s="24" t="s">
        <v>35</v>
      </c>
      <c r="C73" s="40">
        <v>900</v>
      </c>
      <c r="D73" s="27"/>
      <c r="E73" s="25"/>
    </row>
    <row r="74" spans="1:6" ht="21" customHeight="1" x14ac:dyDescent="0.25">
      <c r="A74" s="61"/>
      <c r="B74" s="24" t="s">
        <v>71</v>
      </c>
      <c r="C74" s="40"/>
      <c r="D74" s="27"/>
      <c r="E74" s="25"/>
    </row>
    <row r="75" spans="1:6" ht="21" customHeight="1" x14ac:dyDescent="0.25">
      <c r="A75" s="61"/>
      <c r="B75" s="26" t="s">
        <v>72</v>
      </c>
      <c r="C75" s="40">
        <v>9817.48</v>
      </c>
      <c r="D75" s="27"/>
      <c r="E75" s="25"/>
    </row>
    <row r="76" spans="1:6" ht="21" customHeight="1" x14ac:dyDescent="0.25">
      <c r="A76" s="61"/>
      <c r="B76" s="26" t="s">
        <v>76</v>
      </c>
      <c r="C76" s="40">
        <v>7980</v>
      </c>
      <c r="D76" s="27"/>
      <c r="E76" s="25"/>
    </row>
    <row r="77" spans="1:6" ht="21" customHeight="1" x14ac:dyDescent="0.25">
      <c r="A77" s="61"/>
      <c r="B77" s="53" t="s">
        <v>77</v>
      </c>
      <c r="C77" s="40">
        <v>3420.72</v>
      </c>
      <c r="D77" s="27"/>
      <c r="E77" s="25"/>
    </row>
    <row r="78" spans="1:6" ht="15" customHeight="1" x14ac:dyDescent="0.25">
      <c r="A78" s="62"/>
      <c r="B78" s="24"/>
      <c r="C78" s="29"/>
      <c r="D78" s="29"/>
      <c r="E78" s="25"/>
    </row>
    <row r="79" spans="1:6" ht="21.75" customHeight="1" x14ac:dyDescent="0.25">
      <c r="A79" s="60" t="s">
        <v>16</v>
      </c>
      <c r="B79" s="22" t="s">
        <v>73</v>
      </c>
      <c r="C79" s="59">
        <v>679.5</v>
      </c>
      <c r="D79" s="30"/>
      <c r="E79" s="23"/>
      <c r="F79" s="17"/>
    </row>
    <row r="80" spans="1:6" x14ac:dyDescent="0.25">
      <c r="A80" s="61"/>
      <c r="B80" s="24" t="s">
        <v>47</v>
      </c>
      <c r="C80" s="29">
        <v>450</v>
      </c>
      <c r="D80" s="29"/>
      <c r="E80" s="25"/>
      <c r="F80" s="17"/>
    </row>
    <row r="81" spans="1:5" x14ac:dyDescent="0.25">
      <c r="A81" s="61"/>
      <c r="B81" s="24" t="s">
        <v>36</v>
      </c>
      <c r="C81" s="46"/>
      <c r="D81" s="27"/>
      <c r="E81" s="25"/>
    </row>
    <row r="82" spans="1:5" x14ac:dyDescent="0.25">
      <c r="A82" s="62"/>
      <c r="B82" s="31"/>
      <c r="C82" s="47"/>
      <c r="D82" s="32"/>
      <c r="E82" s="28"/>
    </row>
    <row r="83" spans="1:5" ht="21" customHeight="1" x14ac:dyDescent="0.25">
      <c r="A83" s="63" t="s">
        <v>17</v>
      </c>
      <c r="B83" s="33" t="s">
        <v>2</v>
      </c>
      <c r="C83" s="48">
        <v>353156.02</v>
      </c>
      <c r="D83" s="30"/>
      <c r="E83" s="23"/>
    </row>
    <row r="84" spans="1:5" ht="21" x14ac:dyDescent="0.25">
      <c r="A84" s="64"/>
      <c r="B84" s="53" t="s">
        <v>42</v>
      </c>
      <c r="C84" s="46">
        <v>1617.12</v>
      </c>
      <c r="D84" s="46"/>
      <c r="E84" s="25"/>
    </row>
    <row r="85" spans="1:5" ht="21" x14ac:dyDescent="0.25">
      <c r="A85" s="64"/>
      <c r="B85" s="50" t="s">
        <v>25</v>
      </c>
      <c r="C85" s="46">
        <v>385.4</v>
      </c>
      <c r="D85" s="46"/>
      <c r="E85" s="25"/>
    </row>
    <row r="86" spans="1:5" x14ac:dyDescent="0.25">
      <c r="A86" s="64"/>
      <c r="B86" s="26" t="s">
        <v>3</v>
      </c>
      <c r="C86" s="46">
        <v>16691.419999999998</v>
      </c>
      <c r="D86" s="27"/>
      <c r="E86" s="25"/>
    </row>
    <row r="87" spans="1:5" x14ac:dyDescent="0.25">
      <c r="A87" s="64"/>
      <c r="B87" s="26" t="s">
        <v>4</v>
      </c>
      <c r="C87" s="46">
        <v>28112.93</v>
      </c>
      <c r="D87" s="27"/>
      <c r="E87" s="25"/>
    </row>
    <row r="88" spans="1:5" x14ac:dyDescent="0.25">
      <c r="A88" s="64"/>
      <c r="B88" s="26" t="s">
        <v>5</v>
      </c>
      <c r="C88" s="46">
        <v>25760.2</v>
      </c>
      <c r="D88" s="27"/>
      <c r="E88" s="25">
        <v>4273.49</v>
      </c>
    </row>
    <row r="89" spans="1:5" x14ac:dyDescent="0.25">
      <c r="A89" s="64"/>
      <c r="B89" s="26" t="s">
        <v>6</v>
      </c>
      <c r="C89" s="46">
        <v>410.33</v>
      </c>
      <c r="D89" s="27"/>
      <c r="E89" s="25"/>
    </row>
    <row r="90" spans="1:5" ht="31.5" x14ac:dyDescent="0.25">
      <c r="A90" s="64"/>
      <c r="B90" s="53" t="s">
        <v>74</v>
      </c>
      <c r="C90" s="46">
        <v>40217.46</v>
      </c>
      <c r="D90" s="27"/>
      <c r="E90" s="25"/>
    </row>
    <row r="91" spans="1:5" x14ac:dyDescent="0.25">
      <c r="A91" s="64"/>
      <c r="B91" s="26" t="s">
        <v>18</v>
      </c>
      <c r="C91" s="46">
        <v>6314.05</v>
      </c>
      <c r="D91" s="27"/>
      <c r="E91" s="25"/>
    </row>
    <row r="92" spans="1:5" x14ac:dyDescent="0.25">
      <c r="A92" s="65"/>
      <c r="C92" s="46"/>
      <c r="D92" s="27"/>
      <c r="E92" s="25"/>
    </row>
    <row r="93" spans="1:5" x14ac:dyDescent="0.25">
      <c r="A93" s="66" t="s">
        <v>19</v>
      </c>
      <c r="B93" s="33"/>
      <c r="C93" s="30"/>
      <c r="D93" s="30"/>
      <c r="E93" s="23"/>
    </row>
    <row r="94" spans="1:5" x14ac:dyDescent="0.25">
      <c r="A94" s="67"/>
      <c r="C94" s="21">
        <f>SUM(C2:C93)</f>
        <v>1963178.3999999997</v>
      </c>
      <c r="D94" s="21">
        <f>SUM(D2:D93)</f>
        <v>123755.01</v>
      </c>
      <c r="E94" s="56">
        <f>E88+3273918.05</f>
        <v>3278191.54</v>
      </c>
    </row>
    <row r="95" spans="1:5" x14ac:dyDescent="0.25">
      <c r="A95" s="18"/>
      <c r="B95" s="34"/>
      <c r="C95" s="35"/>
      <c r="D95" s="35"/>
      <c r="E95" s="36"/>
    </row>
    <row r="96" spans="1:5" ht="24" x14ac:dyDescent="0.25">
      <c r="E96" s="38"/>
    </row>
    <row r="97" spans="5:5" ht="24" x14ac:dyDescent="0.25">
      <c r="E97" s="38"/>
    </row>
  </sheetData>
  <mergeCells count="9">
    <mergeCell ref="A79:A82"/>
    <mergeCell ref="A83:A92"/>
    <mergeCell ref="A93:A94"/>
    <mergeCell ref="A2:A8"/>
    <mergeCell ref="A9:A17"/>
    <mergeCell ref="A18:A53"/>
    <mergeCell ref="A54:A64"/>
    <mergeCell ref="A65:A70"/>
    <mergeCell ref="A71:A78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6AED-A686-4D24-A190-AF002F412DA5}">
  <sheetPr>
    <tabColor rgb="FF00B050"/>
  </sheetPr>
  <dimension ref="A1:F16"/>
  <sheetViews>
    <sheetView workbookViewId="0">
      <selection activeCell="F12" sqref="F12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1" customHeight="1" x14ac:dyDescent="0.25">
      <c r="A1" s="3" t="s">
        <v>56</v>
      </c>
      <c r="B1" s="4" t="s">
        <v>7</v>
      </c>
      <c r="C1" s="4" t="s">
        <v>8</v>
      </c>
      <c r="D1" s="5" t="s">
        <v>109</v>
      </c>
      <c r="E1" s="5" t="s">
        <v>110</v>
      </c>
      <c r="F1" s="6" t="s">
        <v>49</v>
      </c>
    </row>
    <row r="2" spans="1:6" ht="25.5" customHeight="1" x14ac:dyDescent="0.25">
      <c r="A2" s="43" t="s">
        <v>20</v>
      </c>
      <c r="B2" s="55">
        <v>106250</v>
      </c>
      <c r="C2" s="55"/>
      <c r="D2" s="19">
        <f>SUM('Asturex ejecución Ppto 2TRIM'!C2:C6)</f>
        <v>126931.82</v>
      </c>
      <c r="E2" s="55"/>
      <c r="F2" s="80"/>
    </row>
    <row r="3" spans="1:6" ht="30" x14ac:dyDescent="0.25">
      <c r="A3" s="43" t="s">
        <v>21</v>
      </c>
      <c r="B3" s="55">
        <v>9000</v>
      </c>
      <c r="C3" s="55"/>
      <c r="D3" s="55">
        <f>'Asturex ejecución Ppto 1TRIM 26'!C6</f>
        <v>0</v>
      </c>
      <c r="E3" s="55">
        <v>0</v>
      </c>
      <c r="F3" s="80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80"/>
    </row>
    <row r="5" spans="1:6" ht="24" customHeight="1" x14ac:dyDescent="0.25">
      <c r="A5" s="43" t="s">
        <v>9</v>
      </c>
      <c r="B5" s="55">
        <v>182310</v>
      </c>
      <c r="C5" s="55"/>
      <c r="D5" s="19">
        <f>SUM('Asturex ejecución Ppto 2TRIM'!C9:C16)</f>
        <v>316262.52</v>
      </c>
      <c r="E5" s="55">
        <v>0</v>
      </c>
      <c r="F5" s="80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19">
        <f>SUM('Asturex ejecución Ppto 2TRIM'!C18:C52)</f>
        <v>766191.45999999985</v>
      </c>
      <c r="E6" s="19">
        <f>SUM('Asturex ejecución Ppto 2TRIM'!D18:D52)</f>
        <v>123755.01</v>
      </c>
      <c r="F6" s="80"/>
    </row>
    <row r="7" spans="1:6" ht="32.25" customHeight="1" x14ac:dyDescent="0.25">
      <c r="A7" s="43" t="s">
        <v>39</v>
      </c>
      <c r="B7" s="55">
        <v>189200</v>
      </c>
      <c r="C7" s="55">
        <v>5600</v>
      </c>
      <c r="D7" s="19">
        <f>SUM('Asturex ejecución Ppto 2TRIM'!C54:C63)</f>
        <v>150470.65</v>
      </c>
      <c r="E7" s="55">
        <v>0</v>
      </c>
      <c r="F7" s="80"/>
    </row>
    <row r="8" spans="1:6" ht="32.25" customHeight="1" x14ac:dyDescent="0.25">
      <c r="A8" s="43" t="s">
        <v>10</v>
      </c>
      <c r="B8" s="55">
        <v>181000</v>
      </c>
      <c r="C8" s="55"/>
      <c r="D8" s="19">
        <f>SUM('Asturex ejecución Ppto 2TRIM'!C65:C69)</f>
        <v>97163.319999999992</v>
      </c>
      <c r="E8" s="55">
        <v>0</v>
      </c>
      <c r="F8" s="80"/>
    </row>
    <row r="9" spans="1:6" ht="22.5" customHeight="1" x14ac:dyDescent="0.25">
      <c r="A9" s="43" t="s">
        <v>11</v>
      </c>
      <c r="B9" s="55">
        <v>74308</v>
      </c>
      <c r="C9" s="19"/>
      <c r="D9" s="19">
        <f>SUM('Asturex ejecución Ppto 2TRIM'!C71:C77)</f>
        <v>32364.2</v>
      </c>
      <c r="E9" s="55">
        <v>0</v>
      </c>
      <c r="F9" s="80"/>
    </row>
    <row r="10" spans="1:6" ht="24.75" customHeight="1" x14ac:dyDescent="0.25">
      <c r="A10" s="43" t="s">
        <v>12</v>
      </c>
      <c r="B10" s="55">
        <v>4375</v>
      </c>
      <c r="C10" s="19"/>
      <c r="D10" s="81">
        <f>SUM('Asturex ejecución Ppto 2TRIM'!C79:C81)</f>
        <v>1129.5</v>
      </c>
      <c r="E10" s="55">
        <v>0</v>
      </c>
      <c r="F10" s="80"/>
    </row>
    <row r="11" spans="1:6" ht="34.5" customHeight="1" x14ac:dyDescent="0.25">
      <c r="A11" s="43" t="s">
        <v>23</v>
      </c>
      <c r="B11" s="55">
        <v>1205392</v>
      </c>
      <c r="C11" s="19"/>
      <c r="D11" s="19">
        <f>SUM('Asturex ejecución Ppto 2TRIM'!C83:C91)</f>
        <v>472664.93000000005</v>
      </c>
      <c r="E11" s="55">
        <f>'Asturex ejecución Ppto 2TRIM'!E88</f>
        <v>4273.49</v>
      </c>
      <c r="F11" s="80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1963178.4</v>
      </c>
      <c r="E12" s="10">
        <f>SUM(E2:E11)</f>
        <v>128028.5</v>
      </c>
      <c r="F12" s="11">
        <f>'Asturex ejecución Ppto 2TRIM'!E94-F13</f>
        <v>3273918.05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1970</v>
      </c>
      <c r="E13" s="15"/>
      <c r="F13" s="57">
        <f>E11</f>
        <v>4273.49</v>
      </c>
    </row>
    <row r="14" spans="1:6" ht="25.5" customHeight="1" x14ac:dyDescent="0.25">
      <c r="D14" s="42" t="s">
        <v>111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23B1-17D9-4ABE-9064-347B261CEA35}">
  <sheetPr>
    <tabColor rgb="FFFF0000"/>
  </sheetPr>
  <dimension ref="A1:G92"/>
  <sheetViews>
    <sheetView topLeftCell="A68" zoomScale="130" zoomScaleNormal="130" workbookViewId="0">
      <selection activeCell="E89" sqref="E89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4.85546875" customWidth="1"/>
  </cols>
  <sheetData>
    <row r="1" spans="1:7" ht="79.5" customHeight="1" x14ac:dyDescent="0.25">
      <c r="B1" s="1" t="s">
        <v>0</v>
      </c>
      <c r="C1" s="52" t="s">
        <v>51</v>
      </c>
      <c r="D1" s="52" t="s">
        <v>52</v>
      </c>
      <c r="E1" s="2" t="s">
        <v>50</v>
      </c>
    </row>
    <row r="2" spans="1:7" ht="20.25" customHeight="1" x14ac:dyDescent="0.25">
      <c r="A2" s="68" t="s">
        <v>48</v>
      </c>
      <c r="B2" s="22" t="s">
        <v>37</v>
      </c>
      <c r="C2" s="41">
        <v>22500</v>
      </c>
      <c r="D2" s="41"/>
      <c r="E2" s="23"/>
      <c r="G2" s="49"/>
    </row>
    <row r="3" spans="1:7" ht="20.25" customHeight="1" x14ac:dyDescent="0.25">
      <c r="A3" s="68"/>
      <c r="B3" s="24" t="s">
        <v>28</v>
      </c>
      <c r="C3" s="40">
        <v>13500</v>
      </c>
      <c r="D3" s="40"/>
      <c r="E3" s="25"/>
      <c r="F3" s="58"/>
      <c r="G3" s="58"/>
    </row>
    <row r="4" spans="1:7" x14ac:dyDescent="0.25">
      <c r="A4" s="68"/>
      <c r="B4" s="24" t="s">
        <v>38</v>
      </c>
      <c r="C4" s="40"/>
      <c r="D4" s="40"/>
      <c r="E4" s="25"/>
      <c r="F4" s="49"/>
      <c r="G4" s="49"/>
    </row>
    <row r="5" spans="1:7" x14ac:dyDescent="0.25">
      <c r="A5" s="68"/>
      <c r="B5" s="24" t="s">
        <v>29</v>
      </c>
      <c r="C5" s="40">
        <v>1500</v>
      </c>
      <c r="D5" s="40"/>
      <c r="E5" s="25"/>
      <c r="F5" s="49"/>
    </row>
    <row r="6" spans="1:7" x14ac:dyDescent="0.25">
      <c r="A6" s="68"/>
      <c r="B6" s="24" t="s">
        <v>43</v>
      </c>
      <c r="C6" s="40"/>
      <c r="D6" s="40"/>
      <c r="E6" s="25"/>
      <c r="F6" s="17"/>
    </row>
    <row r="7" spans="1:7" x14ac:dyDescent="0.25">
      <c r="A7" s="68"/>
      <c r="B7" s="31"/>
      <c r="C7" s="32"/>
      <c r="D7" s="32"/>
      <c r="E7" s="28"/>
    </row>
    <row r="8" spans="1:7" ht="27" customHeight="1" x14ac:dyDescent="0.25">
      <c r="A8" s="69" t="s">
        <v>41</v>
      </c>
      <c r="B8" s="51" t="s">
        <v>114</v>
      </c>
      <c r="C8" s="41">
        <v>69042.48</v>
      </c>
      <c r="D8" s="41"/>
      <c r="E8" s="23"/>
    </row>
    <row r="9" spans="1:7" ht="33.75" customHeight="1" x14ac:dyDescent="0.25">
      <c r="A9" s="70"/>
      <c r="B9" s="44" t="s">
        <v>58</v>
      </c>
      <c r="C9" s="40">
        <v>7450</v>
      </c>
      <c r="D9" s="40"/>
      <c r="E9" s="25"/>
    </row>
    <row r="10" spans="1:7" ht="23.25" customHeight="1" x14ac:dyDescent="0.25">
      <c r="A10" s="70"/>
      <c r="B10" s="44" t="s">
        <v>59</v>
      </c>
      <c r="C10" s="40">
        <v>24166</v>
      </c>
      <c r="D10" s="40"/>
      <c r="E10" s="25"/>
    </row>
    <row r="11" spans="1:7" ht="22.5" customHeight="1" x14ac:dyDescent="0.25">
      <c r="A11" s="70"/>
      <c r="B11" s="24" t="s">
        <v>30</v>
      </c>
      <c r="C11" s="40"/>
      <c r="D11" s="40"/>
      <c r="E11" s="25"/>
    </row>
    <row r="12" spans="1:7" ht="22.5" customHeight="1" x14ac:dyDescent="0.25">
      <c r="A12" s="70"/>
      <c r="B12" s="44" t="s">
        <v>31</v>
      </c>
      <c r="C12" s="40"/>
      <c r="D12" s="40"/>
      <c r="E12" s="25"/>
    </row>
    <row r="13" spans="1:7" ht="22.5" customHeight="1" x14ac:dyDescent="0.25">
      <c r="A13" s="70"/>
      <c r="B13" s="44" t="s">
        <v>32</v>
      </c>
      <c r="C13" s="40">
        <v>26214</v>
      </c>
      <c r="D13" s="40"/>
      <c r="E13" s="25"/>
    </row>
    <row r="14" spans="1:7" ht="22.5" customHeight="1" x14ac:dyDescent="0.25">
      <c r="A14" s="70"/>
      <c r="B14" s="44" t="s">
        <v>44</v>
      </c>
      <c r="C14" s="40">
        <v>180</v>
      </c>
      <c r="D14" s="40"/>
      <c r="E14" s="25"/>
    </row>
    <row r="15" spans="1:7" ht="22.5" customHeight="1" x14ac:dyDescent="0.25">
      <c r="A15" s="70"/>
      <c r="B15" s="44" t="s">
        <v>45</v>
      </c>
      <c r="C15" s="40"/>
      <c r="D15" s="40"/>
      <c r="E15" s="25"/>
    </row>
    <row r="16" spans="1:7" ht="22.5" customHeight="1" x14ac:dyDescent="0.25">
      <c r="A16" s="70"/>
      <c r="B16" s="44" t="s">
        <v>60</v>
      </c>
      <c r="C16" s="40"/>
      <c r="D16" s="40"/>
      <c r="E16" s="25"/>
    </row>
    <row r="17" spans="1:5" ht="19.5" customHeight="1" x14ac:dyDescent="0.25">
      <c r="A17" s="71"/>
      <c r="B17" s="31"/>
      <c r="C17" s="45"/>
      <c r="D17" s="45"/>
      <c r="E17" s="28"/>
    </row>
    <row r="18" spans="1:5" ht="21" customHeight="1" x14ac:dyDescent="0.25">
      <c r="A18" s="63" t="s">
        <v>57</v>
      </c>
      <c r="B18" s="44" t="s">
        <v>78</v>
      </c>
      <c r="C18" s="40">
        <v>26778.85</v>
      </c>
      <c r="D18" s="29">
        <v>300</v>
      </c>
      <c r="E18" s="25"/>
    </row>
    <row r="19" spans="1:5" ht="18.75" customHeight="1" x14ac:dyDescent="0.25">
      <c r="A19" s="72"/>
      <c r="B19" s="44" t="s">
        <v>79</v>
      </c>
      <c r="C19" s="40">
        <v>1750</v>
      </c>
      <c r="D19" s="29">
        <v>1100</v>
      </c>
      <c r="E19" s="25"/>
    </row>
    <row r="20" spans="1:5" ht="18.75" customHeight="1" x14ac:dyDescent="0.25">
      <c r="A20" s="72"/>
      <c r="B20" s="44" t="s">
        <v>80</v>
      </c>
      <c r="C20" s="40">
        <v>4892.6899999999996</v>
      </c>
      <c r="D20" s="29"/>
      <c r="E20" s="25"/>
    </row>
    <row r="21" spans="1:5" ht="18.75" customHeight="1" x14ac:dyDescent="0.25">
      <c r="A21" s="72"/>
      <c r="B21" s="44" t="s">
        <v>81</v>
      </c>
      <c r="C21" s="40">
        <v>1225</v>
      </c>
      <c r="D21" s="29">
        <v>900</v>
      </c>
      <c r="E21" s="25"/>
    </row>
    <row r="22" spans="1:5" ht="18.75" customHeight="1" x14ac:dyDescent="0.25">
      <c r="A22" s="72"/>
      <c r="B22" s="44" t="s">
        <v>82</v>
      </c>
      <c r="C22" s="40">
        <v>525</v>
      </c>
      <c r="D22" s="29">
        <v>2400</v>
      </c>
      <c r="E22" s="25"/>
    </row>
    <row r="23" spans="1:5" ht="18.75" customHeight="1" x14ac:dyDescent="0.25">
      <c r="A23" s="72"/>
      <c r="B23" s="44" t="s">
        <v>83</v>
      </c>
      <c r="C23" s="40">
        <v>1050</v>
      </c>
      <c r="D23" s="29">
        <v>900</v>
      </c>
      <c r="E23" s="25"/>
    </row>
    <row r="24" spans="1:5" ht="18.75" customHeight="1" x14ac:dyDescent="0.25">
      <c r="A24" s="72"/>
      <c r="B24" s="44" t="s">
        <v>84</v>
      </c>
      <c r="C24" s="40"/>
      <c r="D24" s="29">
        <v>200</v>
      </c>
      <c r="E24" s="25"/>
    </row>
    <row r="25" spans="1:5" ht="18.75" customHeight="1" x14ac:dyDescent="0.25">
      <c r="A25" s="72"/>
      <c r="B25" s="44" t="s">
        <v>85</v>
      </c>
      <c r="C25" s="40">
        <v>376.5</v>
      </c>
      <c r="D25" s="29"/>
      <c r="E25" s="25"/>
    </row>
    <row r="26" spans="1:5" ht="18.75" customHeight="1" x14ac:dyDescent="0.25">
      <c r="A26" s="72"/>
      <c r="B26" s="44" t="s">
        <v>86</v>
      </c>
      <c r="C26" s="40">
        <v>3180.6</v>
      </c>
      <c r="D26" s="29"/>
      <c r="E26" s="25"/>
    </row>
    <row r="27" spans="1:5" ht="18.75" customHeight="1" x14ac:dyDescent="0.25">
      <c r="A27" s="72"/>
      <c r="B27" s="44" t="s">
        <v>87</v>
      </c>
      <c r="C27" s="40">
        <v>7990</v>
      </c>
      <c r="D27" s="29"/>
      <c r="E27" s="25"/>
    </row>
    <row r="28" spans="1:5" ht="18.75" customHeight="1" x14ac:dyDescent="0.25">
      <c r="A28" s="72"/>
      <c r="B28" s="44" t="s">
        <v>88</v>
      </c>
      <c r="C28" s="40">
        <v>3547.03</v>
      </c>
      <c r="D28" s="29"/>
      <c r="E28" s="25"/>
    </row>
    <row r="29" spans="1:5" ht="18.75" customHeight="1" x14ac:dyDescent="0.25">
      <c r="A29" s="72"/>
      <c r="B29" s="44" t="s">
        <v>89</v>
      </c>
      <c r="C29" s="40"/>
      <c r="D29" s="29">
        <v>900</v>
      </c>
      <c r="E29" s="25"/>
    </row>
    <row r="30" spans="1:5" ht="18.75" customHeight="1" x14ac:dyDescent="0.25">
      <c r="A30" s="72"/>
      <c r="B30" s="44" t="s">
        <v>90</v>
      </c>
      <c r="C30" s="40"/>
      <c r="D30" s="29"/>
      <c r="E30" s="25"/>
    </row>
    <row r="31" spans="1:5" ht="18.75" customHeight="1" x14ac:dyDescent="0.25">
      <c r="A31" s="72"/>
      <c r="B31" s="44" t="s">
        <v>91</v>
      </c>
      <c r="C31" s="40">
        <v>33409</v>
      </c>
      <c r="D31" s="29"/>
      <c r="E31" s="25"/>
    </row>
    <row r="32" spans="1:5" ht="18.75" customHeight="1" x14ac:dyDescent="0.25">
      <c r="A32" s="72"/>
      <c r="B32" s="44" t="s">
        <v>92</v>
      </c>
      <c r="C32" s="40">
        <v>14100</v>
      </c>
      <c r="D32" s="29">
        <v>2700</v>
      </c>
      <c r="E32" s="25"/>
    </row>
    <row r="33" spans="1:5" ht="18.75" customHeight="1" x14ac:dyDescent="0.25">
      <c r="A33" s="72"/>
      <c r="B33" s="44" t="s">
        <v>93</v>
      </c>
      <c r="C33" s="40">
        <v>4230</v>
      </c>
      <c r="D33" s="29">
        <v>1000</v>
      </c>
      <c r="E33" s="25"/>
    </row>
    <row r="34" spans="1:5" ht="18.75" customHeight="1" x14ac:dyDescent="0.25">
      <c r="A34" s="72"/>
      <c r="B34" s="44" t="s">
        <v>94</v>
      </c>
      <c r="C34" s="40"/>
      <c r="D34" s="29">
        <v>1300</v>
      </c>
      <c r="E34" s="25"/>
    </row>
    <row r="35" spans="1:5" ht="18.75" customHeight="1" x14ac:dyDescent="0.25">
      <c r="A35" s="72"/>
      <c r="B35" s="44" t="s">
        <v>95</v>
      </c>
      <c r="C35" s="40"/>
      <c r="D35" s="29">
        <v>600</v>
      </c>
      <c r="E35" s="25"/>
    </row>
    <row r="36" spans="1:5" ht="18.75" customHeight="1" x14ac:dyDescent="0.25">
      <c r="A36" s="72"/>
      <c r="B36" s="44" t="s">
        <v>96</v>
      </c>
      <c r="C36" s="40">
        <v>277</v>
      </c>
      <c r="D36" s="29">
        <v>800</v>
      </c>
      <c r="E36" s="25"/>
    </row>
    <row r="37" spans="1:5" ht="18.75" customHeight="1" x14ac:dyDescent="0.25">
      <c r="A37" s="72"/>
      <c r="B37" s="44" t="s">
        <v>97</v>
      </c>
      <c r="C37" s="40">
        <v>12373.71</v>
      </c>
      <c r="D37" s="29"/>
      <c r="E37" s="25"/>
    </row>
    <row r="38" spans="1:5" ht="18.75" customHeight="1" x14ac:dyDescent="0.25">
      <c r="A38" s="72"/>
      <c r="B38" s="44" t="s">
        <v>98</v>
      </c>
      <c r="C38" s="40">
        <v>10254.049999999999</v>
      </c>
      <c r="D38" s="29">
        <v>450</v>
      </c>
      <c r="E38" s="25"/>
    </row>
    <row r="39" spans="1:5" ht="18.75" customHeight="1" x14ac:dyDescent="0.25">
      <c r="A39" s="72"/>
      <c r="B39" s="44" t="s">
        <v>99</v>
      </c>
      <c r="C39" s="40">
        <v>35478.1</v>
      </c>
      <c r="D39" s="29"/>
      <c r="E39" s="25"/>
    </row>
    <row r="40" spans="1:5" ht="18.75" customHeight="1" x14ac:dyDescent="0.25">
      <c r="A40" s="72"/>
      <c r="B40" s="44" t="s">
        <v>100</v>
      </c>
      <c r="C40" s="40">
        <v>181181.56</v>
      </c>
      <c r="D40" s="29">
        <v>29355.01</v>
      </c>
      <c r="E40" s="25"/>
    </row>
    <row r="41" spans="1:5" ht="18.75" customHeight="1" x14ac:dyDescent="0.25">
      <c r="A41" s="72"/>
      <c r="B41" s="44" t="s">
        <v>101</v>
      </c>
      <c r="C41" s="40">
        <v>1152.17</v>
      </c>
      <c r="D41" s="29"/>
      <c r="E41" s="25"/>
    </row>
    <row r="42" spans="1:5" ht="18.75" customHeight="1" x14ac:dyDescent="0.25">
      <c r="A42" s="72"/>
      <c r="B42" s="44" t="s">
        <v>102</v>
      </c>
      <c r="C42" s="40">
        <v>5659.85</v>
      </c>
      <c r="D42" s="29"/>
      <c r="E42" s="25"/>
    </row>
    <row r="43" spans="1:5" ht="18.75" customHeight="1" x14ac:dyDescent="0.25">
      <c r="A43" s="72"/>
      <c r="B43" s="44" t="s">
        <v>103</v>
      </c>
      <c r="C43" s="40">
        <v>2038.46</v>
      </c>
      <c r="D43" s="29"/>
      <c r="E43" s="25"/>
    </row>
    <row r="44" spans="1:5" ht="18.75" customHeight="1" x14ac:dyDescent="0.25">
      <c r="A44" s="72"/>
      <c r="B44" s="44" t="s">
        <v>104</v>
      </c>
      <c r="C44" s="40">
        <v>20000</v>
      </c>
      <c r="D44" s="29"/>
      <c r="E44" s="25"/>
    </row>
    <row r="45" spans="1:5" ht="18.75" customHeight="1" x14ac:dyDescent="0.25">
      <c r="A45" s="72"/>
      <c r="B45" s="44" t="s">
        <v>105</v>
      </c>
      <c r="C45" s="40"/>
      <c r="D45" s="29">
        <v>1000</v>
      </c>
      <c r="E45" s="25"/>
    </row>
    <row r="46" spans="1:5" ht="18.75" customHeight="1" x14ac:dyDescent="0.25">
      <c r="A46" s="72"/>
      <c r="B46" s="44" t="s">
        <v>106</v>
      </c>
      <c r="C46" s="40">
        <v>4596.79</v>
      </c>
      <c r="D46" s="29"/>
      <c r="E46" s="25"/>
    </row>
    <row r="47" spans="1:5" ht="18.75" customHeight="1" x14ac:dyDescent="0.25">
      <c r="A47" s="72"/>
      <c r="B47" s="44" t="s">
        <v>107</v>
      </c>
      <c r="C47" s="40">
        <v>970.91</v>
      </c>
      <c r="D47" s="29"/>
      <c r="E47" s="25"/>
    </row>
    <row r="48" spans="1:5" ht="18.75" customHeight="1" x14ac:dyDescent="0.25">
      <c r="A48" s="72"/>
      <c r="B48" s="44" t="s">
        <v>108</v>
      </c>
      <c r="C48" s="40">
        <v>-1450</v>
      </c>
      <c r="D48" s="29"/>
      <c r="E48" s="25"/>
    </row>
    <row r="49" spans="1:5" ht="17.25" customHeight="1" x14ac:dyDescent="0.25">
      <c r="A49" s="73"/>
      <c r="B49" s="24"/>
      <c r="C49" s="27"/>
      <c r="D49" s="27"/>
      <c r="E49" s="25"/>
    </row>
    <row r="50" spans="1:5" ht="21" customHeight="1" x14ac:dyDescent="0.25">
      <c r="A50" s="74" t="s">
        <v>40</v>
      </c>
      <c r="B50" s="51" t="s">
        <v>61</v>
      </c>
      <c r="C50" s="41">
        <v>106457.97</v>
      </c>
      <c r="D50" s="41"/>
      <c r="E50" s="23"/>
    </row>
    <row r="51" spans="1:5" ht="21" customHeight="1" x14ac:dyDescent="0.25">
      <c r="A51" s="74"/>
      <c r="B51" s="44" t="s">
        <v>66</v>
      </c>
      <c r="C51" s="40">
        <v>27121.69</v>
      </c>
      <c r="D51" s="40"/>
      <c r="E51" s="25"/>
    </row>
    <row r="52" spans="1:5" ht="21" customHeight="1" x14ac:dyDescent="0.25">
      <c r="A52" s="74"/>
      <c r="B52" s="44" t="s">
        <v>62</v>
      </c>
      <c r="C52" s="40"/>
      <c r="D52" s="40"/>
      <c r="E52" s="25"/>
    </row>
    <row r="53" spans="1:5" ht="30" customHeight="1" x14ac:dyDescent="0.25">
      <c r="A53" s="74"/>
      <c r="B53" s="44" t="s">
        <v>63</v>
      </c>
      <c r="C53" s="40"/>
      <c r="D53" s="40"/>
      <c r="E53" s="25"/>
    </row>
    <row r="54" spans="1:5" ht="21" x14ac:dyDescent="0.25">
      <c r="A54" s="75"/>
      <c r="B54" s="44" t="s">
        <v>46</v>
      </c>
      <c r="C54" s="40"/>
      <c r="D54" s="40"/>
      <c r="E54" s="25"/>
    </row>
    <row r="55" spans="1:5" ht="21" x14ac:dyDescent="0.25">
      <c r="A55" s="75"/>
      <c r="B55" s="44" t="s">
        <v>67</v>
      </c>
      <c r="C55" s="40"/>
      <c r="D55" s="40"/>
      <c r="E55" s="25"/>
    </row>
    <row r="56" spans="1:5" ht="21" x14ac:dyDescent="0.25">
      <c r="A56" s="75"/>
      <c r="B56" s="53" t="s">
        <v>68</v>
      </c>
      <c r="C56" s="40"/>
      <c r="D56" s="40"/>
      <c r="E56" s="25"/>
    </row>
    <row r="57" spans="1:5" x14ac:dyDescent="0.25">
      <c r="A57" s="75"/>
      <c r="B57" s="44" t="s">
        <v>64</v>
      </c>
      <c r="C57" s="40">
        <v>1050</v>
      </c>
      <c r="D57" s="40"/>
      <c r="E57" s="25"/>
    </row>
    <row r="58" spans="1:5" x14ac:dyDescent="0.25">
      <c r="A58" s="75"/>
      <c r="B58" s="44" t="s">
        <v>65</v>
      </c>
      <c r="C58" s="40">
        <v>6500</v>
      </c>
      <c r="D58" s="40"/>
      <c r="E58" s="25"/>
    </row>
    <row r="59" spans="1:5" ht="18" customHeight="1" x14ac:dyDescent="0.25">
      <c r="A59" s="76"/>
      <c r="B59" s="20"/>
      <c r="C59" s="40"/>
      <c r="D59" s="40"/>
      <c r="E59" s="25"/>
    </row>
    <row r="60" spans="1:5" ht="20.25" customHeight="1" x14ac:dyDescent="0.25">
      <c r="A60" s="77" t="s">
        <v>15</v>
      </c>
      <c r="B60" s="22" t="s">
        <v>1</v>
      </c>
      <c r="C60" s="41">
        <v>570</v>
      </c>
      <c r="D60" s="30"/>
      <c r="E60" s="23"/>
    </row>
    <row r="61" spans="1:5" ht="18.75" customHeight="1" x14ac:dyDescent="0.25">
      <c r="A61" s="78"/>
      <c r="B61" s="24" t="s">
        <v>69</v>
      </c>
      <c r="C61" s="40">
        <v>320.45</v>
      </c>
      <c r="D61" s="29"/>
      <c r="E61" s="25"/>
    </row>
    <row r="62" spans="1:5" ht="18.75" customHeight="1" x14ac:dyDescent="0.25">
      <c r="A62" s="78"/>
      <c r="B62" s="24" t="s">
        <v>70</v>
      </c>
      <c r="C62" s="40"/>
      <c r="D62" s="29"/>
      <c r="E62" s="25"/>
    </row>
    <row r="63" spans="1:5" ht="15" customHeight="1" x14ac:dyDescent="0.25">
      <c r="A63" s="78"/>
      <c r="B63" s="24" t="s">
        <v>33</v>
      </c>
      <c r="C63" s="40">
        <v>13649.04</v>
      </c>
      <c r="D63" s="29"/>
      <c r="E63" s="25"/>
    </row>
    <row r="64" spans="1:5" ht="15" customHeight="1" x14ac:dyDescent="0.25">
      <c r="A64" s="78"/>
      <c r="B64" s="24" t="s">
        <v>34</v>
      </c>
      <c r="C64" s="40">
        <v>36562.29</v>
      </c>
      <c r="D64" s="29"/>
      <c r="E64" s="25"/>
    </row>
    <row r="65" spans="1:6" ht="15" customHeight="1" x14ac:dyDescent="0.25">
      <c r="A65" s="79"/>
      <c r="B65" s="31"/>
      <c r="C65" s="32"/>
      <c r="D65" s="32"/>
      <c r="E65" s="28"/>
    </row>
    <row r="66" spans="1:6" ht="21" customHeight="1" x14ac:dyDescent="0.25">
      <c r="A66" s="60" t="s">
        <v>26</v>
      </c>
      <c r="B66" s="24" t="s">
        <v>27</v>
      </c>
      <c r="C66" s="41">
        <v>4200</v>
      </c>
      <c r="D66" s="27"/>
      <c r="E66" s="25"/>
    </row>
    <row r="67" spans="1:6" ht="21" customHeight="1" x14ac:dyDescent="0.25">
      <c r="A67" s="61"/>
      <c r="B67" s="24" t="s">
        <v>75</v>
      </c>
      <c r="C67" s="40">
        <v>1740</v>
      </c>
      <c r="D67" s="27"/>
      <c r="E67" s="25"/>
    </row>
    <row r="68" spans="1:6" ht="21" customHeight="1" x14ac:dyDescent="0.25">
      <c r="A68" s="61"/>
      <c r="B68" s="24" t="s">
        <v>35</v>
      </c>
      <c r="C68" s="40">
        <v>450</v>
      </c>
      <c r="D68" s="27"/>
      <c r="E68" s="25"/>
    </row>
    <row r="69" spans="1:6" ht="21" customHeight="1" x14ac:dyDescent="0.25">
      <c r="A69" s="61"/>
      <c r="B69" s="24" t="s">
        <v>71</v>
      </c>
      <c r="C69" s="40"/>
      <c r="D69" s="27"/>
      <c r="E69" s="25"/>
    </row>
    <row r="70" spans="1:6" ht="21" customHeight="1" x14ac:dyDescent="0.25">
      <c r="A70" s="61"/>
      <c r="B70" s="26" t="s">
        <v>72</v>
      </c>
      <c r="C70" s="40"/>
      <c r="D70" s="27"/>
      <c r="E70" s="25"/>
    </row>
    <row r="71" spans="1:6" ht="21" customHeight="1" x14ac:dyDescent="0.25">
      <c r="A71" s="61"/>
      <c r="B71" s="26" t="s">
        <v>76</v>
      </c>
      <c r="C71" s="40">
        <v>3990</v>
      </c>
      <c r="D71" s="27"/>
      <c r="E71" s="25"/>
    </row>
    <row r="72" spans="1:6" ht="21" customHeight="1" x14ac:dyDescent="0.25">
      <c r="A72" s="61"/>
      <c r="B72" s="53" t="s">
        <v>77</v>
      </c>
      <c r="C72" s="40">
        <v>2554.29</v>
      </c>
      <c r="D72" s="27"/>
      <c r="E72" s="25"/>
    </row>
    <row r="73" spans="1:6" ht="15" customHeight="1" x14ac:dyDescent="0.25">
      <c r="A73" s="62"/>
      <c r="B73" s="24"/>
      <c r="C73" s="29"/>
      <c r="D73" s="29"/>
      <c r="E73" s="25"/>
    </row>
    <row r="74" spans="1:6" ht="21.75" customHeight="1" x14ac:dyDescent="0.25">
      <c r="A74" s="60" t="s">
        <v>16</v>
      </c>
      <c r="B74" s="22" t="s">
        <v>73</v>
      </c>
      <c r="C74" s="59">
        <v>679.5</v>
      </c>
      <c r="D74" s="30"/>
      <c r="E74" s="23"/>
      <c r="F74" s="17"/>
    </row>
    <row r="75" spans="1:6" x14ac:dyDescent="0.25">
      <c r="A75" s="61"/>
      <c r="B75" s="24" t="s">
        <v>47</v>
      </c>
      <c r="C75" s="29">
        <v>450</v>
      </c>
      <c r="D75" s="29"/>
      <c r="E75" s="25"/>
      <c r="F75" s="17"/>
    </row>
    <row r="76" spans="1:6" x14ac:dyDescent="0.25">
      <c r="A76" s="61"/>
      <c r="B76" s="24" t="s">
        <v>36</v>
      </c>
      <c r="C76" s="46"/>
      <c r="D76" s="27"/>
      <c r="E76" s="25"/>
    </row>
    <row r="77" spans="1:6" x14ac:dyDescent="0.25">
      <c r="A77" s="62"/>
      <c r="B77" s="31"/>
      <c r="C77" s="47"/>
      <c r="D77" s="32"/>
      <c r="E77" s="28"/>
    </row>
    <row r="78" spans="1:6" ht="21" customHeight="1" x14ac:dyDescent="0.25">
      <c r="A78" s="63" t="s">
        <v>17</v>
      </c>
      <c r="B78" s="33" t="s">
        <v>2</v>
      </c>
      <c r="C78" s="48">
        <v>174948.06</v>
      </c>
      <c r="D78" s="30"/>
      <c r="E78" s="23"/>
    </row>
    <row r="79" spans="1:6" ht="21" x14ac:dyDescent="0.25">
      <c r="A79" s="64"/>
      <c r="B79" s="53" t="s">
        <v>42</v>
      </c>
      <c r="C79" s="46">
        <v>1066.26</v>
      </c>
      <c r="D79" s="46"/>
      <c r="E79" s="25"/>
    </row>
    <row r="80" spans="1:6" ht="21" x14ac:dyDescent="0.25">
      <c r="A80" s="64"/>
      <c r="B80" s="50" t="s">
        <v>25</v>
      </c>
      <c r="C80" s="46"/>
      <c r="D80" s="46"/>
      <c r="E80" s="25"/>
    </row>
    <row r="81" spans="1:5" x14ac:dyDescent="0.25">
      <c r="A81" s="64"/>
      <c r="B81" s="26" t="s">
        <v>3</v>
      </c>
      <c r="C81" s="46">
        <v>8539.16</v>
      </c>
      <c r="D81" s="27"/>
      <c r="E81" s="25"/>
    </row>
    <row r="82" spans="1:5" x14ac:dyDescent="0.25">
      <c r="A82" s="64"/>
      <c r="B82" s="26" t="s">
        <v>4</v>
      </c>
      <c r="C82" s="46">
        <v>10823.41</v>
      </c>
      <c r="D82" s="27"/>
      <c r="E82" s="25"/>
    </row>
    <row r="83" spans="1:5" x14ac:dyDescent="0.25">
      <c r="A83" s="64"/>
      <c r="B83" s="26" t="s">
        <v>5</v>
      </c>
      <c r="C83" s="46">
        <f>7726.83</f>
        <v>7726.83</v>
      </c>
      <c r="D83" s="27"/>
      <c r="E83" s="25"/>
    </row>
    <row r="84" spans="1:5" x14ac:dyDescent="0.25">
      <c r="A84" s="64"/>
      <c r="B84" s="26" t="s">
        <v>6</v>
      </c>
      <c r="C84" s="46">
        <v>329.38</v>
      </c>
      <c r="D84" s="27"/>
      <c r="E84" s="25"/>
    </row>
    <row r="85" spans="1:5" ht="31.5" x14ac:dyDescent="0.25">
      <c r="A85" s="64"/>
      <c r="B85" s="53" t="s">
        <v>74</v>
      </c>
      <c r="C85" s="46">
        <v>40217.46</v>
      </c>
      <c r="D85" s="27"/>
      <c r="E85" s="25"/>
    </row>
    <row r="86" spans="1:5" x14ac:dyDescent="0.25">
      <c r="A86" s="64"/>
      <c r="B86" s="26" t="s">
        <v>18</v>
      </c>
      <c r="C86" s="46">
        <v>3147.52</v>
      </c>
      <c r="D86" s="27"/>
      <c r="E86" s="25"/>
    </row>
    <row r="87" spans="1:5" x14ac:dyDescent="0.25">
      <c r="A87" s="65"/>
      <c r="C87" s="46"/>
      <c r="D87" s="27"/>
      <c r="E87" s="25"/>
    </row>
    <row r="88" spans="1:5" x14ac:dyDescent="0.25">
      <c r="A88" s="66" t="s">
        <v>19</v>
      </c>
      <c r="B88" s="33"/>
      <c r="C88" s="30"/>
      <c r="D88" s="30"/>
      <c r="E88" s="23"/>
    </row>
    <row r="89" spans="1:5" x14ac:dyDescent="0.25">
      <c r="A89" s="67"/>
      <c r="C89" s="21">
        <f>SUM(C2:C88)</f>
        <v>993233.06</v>
      </c>
      <c r="D89" s="21">
        <f>SUM(D2:D88)</f>
        <v>43905.009999999995</v>
      </c>
      <c r="E89" s="56">
        <f>E83+2762098.85</f>
        <v>2762098.85</v>
      </c>
    </row>
    <row r="90" spans="1:5" x14ac:dyDescent="0.25">
      <c r="A90" s="18"/>
      <c r="B90" s="34"/>
      <c r="C90" s="35"/>
      <c r="D90" s="35"/>
      <c r="E90" s="36"/>
    </row>
    <row r="91" spans="1:5" ht="24" x14ac:dyDescent="0.25">
      <c r="E91" s="38"/>
    </row>
    <row r="92" spans="1:5" ht="24" x14ac:dyDescent="0.25">
      <c r="E92" s="38"/>
    </row>
  </sheetData>
  <mergeCells count="9">
    <mergeCell ref="A74:A77"/>
    <mergeCell ref="A78:A87"/>
    <mergeCell ref="A88:A89"/>
    <mergeCell ref="A2:A7"/>
    <mergeCell ref="A8:A17"/>
    <mergeCell ref="A18:A49"/>
    <mergeCell ref="A50:A59"/>
    <mergeCell ref="A60:A65"/>
    <mergeCell ref="A66:A73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04EC-9F8F-47A2-920D-69264BC00E37}">
  <sheetPr>
    <tabColor rgb="FFFF0000"/>
  </sheetPr>
  <dimension ref="A1:F16"/>
  <sheetViews>
    <sheetView workbookViewId="0">
      <selection activeCell="E11" sqref="E11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1" customHeight="1" x14ac:dyDescent="0.25">
      <c r="A1" s="3" t="s">
        <v>56</v>
      </c>
      <c r="B1" s="4" t="s">
        <v>7</v>
      </c>
      <c r="C1" s="4" t="s">
        <v>8</v>
      </c>
      <c r="D1" s="5" t="s">
        <v>53</v>
      </c>
      <c r="E1" s="5" t="s">
        <v>54</v>
      </c>
      <c r="F1" s="6" t="s">
        <v>49</v>
      </c>
    </row>
    <row r="2" spans="1:6" ht="25.5" customHeight="1" x14ac:dyDescent="0.25">
      <c r="A2" s="43" t="s">
        <v>20</v>
      </c>
      <c r="B2" s="55">
        <v>106250</v>
      </c>
      <c r="C2" s="55"/>
      <c r="D2" s="55">
        <f>SUM('Asturex ejecución Ppto 1TRIM 26'!C2:C5)</f>
        <v>37500</v>
      </c>
      <c r="E2" s="55"/>
      <c r="F2" s="80"/>
    </row>
    <row r="3" spans="1:6" ht="30" x14ac:dyDescent="0.25">
      <c r="A3" s="43" t="s">
        <v>21</v>
      </c>
      <c r="B3" s="55">
        <v>9000</v>
      </c>
      <c r="C3" s="55"/>
      <c r="D3" s="55">
        <f>'Asturex ejecución Ppto 1TRIM 26'!C6</f>
        <v>0</v>
      </c>
      <c r="E3" s="55">
        <v>0</v>
      </c>
      <c r="F3" s="80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80"/>
    </row>
    <row r="5" spans="1:6" ht="24" customHeight="1" x14ac:dyDescent="0.25">
      <c r="A5" s="43" t="s">
        <v>9</v>
      </c>
      <c r="B5" s="55">
        <v>182310</v>
      </c>
      <c r="C5" s="55"/>
      <c r="D5" s="55">
        <f>SUM('Asturex ejecución Ppto 1TRIM 26'!C8:C16)</f>
        <v>127052.48</v>
      </c>
      <c r="E5" s="55">
        <v>0</v>
      </c>
      <c r="F5" s="80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55">
        <f>SUM('Asturex ejecución Ppto 1TRIM 26'!C18:C48)</f>
        <v>375587.2699999999</v>
      </c>
      <c r="E6" s="55">
        <f>SUM('Asturex ejecución Ppto 1TRIM 26'!D18:D48)</f>
        <v>43905.009999999995</v>
      </c>
      <c r="F6" s="80"/>
    </row>
    <row r="7" spans="1:6" ht="32.25" customHeight="1" x14ac:dyDescent="0.25">
      <c r="A7" s="43" t="s">
        <v>39</v>
      </c>
      <c r="B7" s="55">
        <v>189200</v>
      </c>
      <c r="C7" s="55">
        <v>5600</v>
      </c>
      <c r="D7" s="55">
        <f>SUM('Asturex ejecución Ppto 1TRIM 26'!C50:C58)</f>
        <v>141129.66</v>
      </c>
      <c r="E7" s="55">
        <v>0</v>
      </c>
      <c r="F7" s="80"/>
    </row>
    <row r="8" spans="1:6" ht="32.25" customHeight="1" x14ac:dyDescent="0.25">
      <c r="A8" s="43" t="s">
        <v>10</v>
      </c>
      <c r="B8" s="55">
        <v>181000</v>
      </c>
      <c r="C8" s="55"/>
      <c r="D8" s="55">
        <f>SUM('Asturex ejecución Ppto 1TRIM 26'!C60:C64)</f>
        <v>51101.78</v>
      </c>
      <c r="E8" s="55">
        <v>0</v>
      </c>
      <c r="F8" s="80"/>
    </row>
    <row r="9" spans="1:6" ht="22.5" customHeight="1" x14ac:dyDescent="0.25">
      <c r="A9" s="43" t="s">
        <v>11</v>
      </c>
      <c r="B9" s="55">
        <v>74308</v>
      </c>
      <c r="C9" s="19"/>
      <c r="D9" s="55">
        <f>SUM('Asturex ejecución Ppto 1TRIM 26'!C66:C72)</f>
        <v>12934.29</v>
      </c>
      <c r="E9" s="55">
        <v>0</v>
      </c>
      <c r="F9" s="80"/>
    </row>
    <row r="10" spans="1:6" ht="24.75" customHeight="1" x14ac:dyDescent="0.25">
      <c r="A10" s="43" t="s">
        <v>12</v>
      </c>
      <c r="B10" s="55">
        <v>4375</v>
      </c>
      <c r="C10" s="19"/>
      <c r="D10" s="55">
        <f>SUM('Asturex ejecución Ppto 1TRIM 26'!C73:C77)</f>
        <v>1129.5</v>
      </c>
      <c r="E10" s="55">
        <v>0</v>
      </c>
      <c r="F10" s="80"/>
    </row>
    <row r="11" spans="1:6" ht="34.5" customHeight="1" x14ac:dyDescent="0.25">
      <c r="A11" s="43" t="s">
        <v>23</v>
      </c>
      <c r="B11" s="55">
        <v>1205392</v>
      </c>
      <c r="C11" s="19"/>
      <c r="D11" s="55">
        <f>SUM('Asturex ejecución Ppto 1TRIM 26'!C78:C87)</f>
        <v>246798.07999999999</v>
      </c>
      <c r="E11" s="55">
        <v>0</v>
      </c>
      <c r="F11" s="80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993233.05999999994</v>
      </c>
      <c r="E12" s="10">
        <f>SUM(E2:E11)</f>
        <v>43905.009999999995</v>
      </c>
      <c r="F12" s="11">
        <f>'Asturex ejecución Ppto 1TRIM 26'!E89-F13</f>
        <v>2762098.85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0</v>
      </c>
      <c r="E13" s="15"/>
      <c r="F13" s="57">
        <f>'Asturex ejecución Ppto 1TRIM 26'!E83</f>
        <v>0</v>
      </c>
    </row>
    <row r="14" spans="1:6" ht="25.5" customHeight="1" x14ac:dyDescent="0.25">
      <c r="D14" s="42" t="s">
        <v>55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g E A A B Q S w M E F A A C A A g A 7 1 H i X B O p H O 6 l A A A A 9 g A A A B I A H A B D b 2 5 m a W c v U G F j a 2 F n Z S 5 4 b W w g o h g A K K A U A A A A A A A A A A A A A A A A A A A A A A A A A A A A h Y 8 x D o I w G I W v Q r r T l h q M k p 8 y G D d J T E i M a 1 M r N E I x t F j u 5 u C R v I I Y R d 0 c 3 / e + 4 b 3 7 9 Q b Z 0 N T B R X V W t y Z F E a Y o U E a 2 B 2 3 K F P X u G C 5 Q x m E r 5 E m U K h h l Y 5 P B H l J U O X d O C P H e Y z / D b V c S R m l E 9 v m m k J V q B P r I + r 8 c a m O d M F I h D r v X G M 5 w F M d 4 z p a Y A p k g 5 N p 8 B T b u f b Y / E F Z 9 7 f p O c W X D d Q F k i k D e H / g D U E s D B B Q A A g A I A O 9 R 4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v U e J c C G h 0 q I o B A A B 3 G Q A A E w A c A E Z v c m 1 1 b G F z L 1 N l Y 3 R p b 2 4 x L m 0 g o h g A K K A U A A A A A A A A A A A A A A A A A A A A A A A A A A A A 7 d h B a 8 I w F A f w e 8 H v E O K l B S l z c 2 5 j e B j O q T A U 1 s I O 4 u F Z o w b T R N I U 3 I o f a a d 9 B L / Y 4 u o m 0 2 X 7 A q + X Q t 8 / e X n k d 2 r G E s O V J F H 5 r t 9 6 X r Y A z a Y k h o m A O m k R w U z F I / Y Z a j 5 n 0 n 7 p r B M m w n a u N Z P m W e n l R K m l H x S j A a S s R c u V d L w Z t Z U 0 N j K u l R t U a c x X i i S Q T j h M F b V b 7 b I s j D X I b K Z 0 2 l Y i T 2 X 8 s m K Z X 7 a r F Q V t h y R R m W G 0 R v r S N B v h L r C p k Y I O w O Q a B H u F 0 1 q 8 f T O 5 s O 0 E Z H z G E 0 j 4 9 l 3 a n L E J Y t j a f M Y i E F N F Z l y C I P d f V Z m n E 6 Z P 6 r 2 j + i b 4 n u y B 2 z Y E 5 j p f w R S y w 2 x d r f K V f z z 6 H w f c d S 1 o 9 y 6 K h 5 H N M U g W 5 J F n J o z y 1 B / 9 O O 4 4 O D 1 v f 9 B 9 6 k T / L e 0 d L 9 0 E F Y 9 L 1 z Q H F t X 9 9 R L / P K C o A 3 U 4 d F y g D t T h 1 N F A H a j D q e M S d a A O p 4 4 m 6 k A d T h 1 X q A N 1 O H V c o w 7 U 4 d R x g z p Q h 1 N H / Q x 5 I A 8 3 j z r y Q B 4 l j 4 p X + Q U I / j B F I H s g H 1 B L A Q I t A B Q A A g A I A O 9 R 4 l w T q R z u p Q A A A P Y A A A A S A A A A A A A A A A A A A A A A A A A A A A B D b 2 5 m a W c v U G F j a 2 F n Z S 5 4 b W x Q S w E C L Q A U A A I A C A D v U e J c U 3 I 4 L J s A A A D h A A A A E w A A A A A A A A A A A A A A A A D x A A A A W 0 N v b n R l b n R f V H l w Z X N d L n h t b F B L A Q I t A B Q A A g A I A O 9 R 4 l w I a H S o i g E A A H c Z A A A T A A A A A A A A A A A A A A A A A N k B A A B G b 3 J t d W x h c y 9 T Z W N 0 a W 9 u M S 5 t U E s F B g A A A A A D A A M A w g A A A L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J q A A A A A A A A g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E z V D E z O j Q 0 O j Q w L j Y 2 O T I 1 M j V a I i A v P j x F b n R y e S B U e X B l P S J G a W x s Q 2 9 s d W 1 u V H l w Z X M i I F Z h b H V l P S J z Q m d V R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D Q 5 Z j J h N S 1 m Y z Z k L T R j Y T g t O D k z M C 0 w O T I 5 N T I 0 M j l k M j Q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z o 0 N D o 0 M C 4 2 N j k y N T I 1 W i I g L z 4 8 R W 5 0 c n k g V H l w Z T 0 i R m l s b E N v b H V t b l R 5 c G V z I i B W Y W x 1 Z T 0 i c 0 J n V U Y i I C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k x M G M w M z Q t M T I 5 M C 0 0 Y T d j L W F l M 2 I t Y j F k N D d h Y z Q 0 Y j J h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U w 6 1 0 d W x v I G N s Y X N p Z m l j Y W N p w 7 N u J n F 1 b 3 Q 7 X S w m c X V v d D t x d W V y e V J l b G F 0 a W 9 u c 2 h p c H M m c X V v d D s 6 W 1 0 s J n F 1 b 3 Q 7 Y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0 N v b H V t b k N v d W 5 0 J n F 1 b 3 Q 7 O j M s J n F 1 b 3 Q 7 S 2 V 5 Q 2 9 s d W 1 u T m F t Z X M m c X V v d D s 6 W y Z x d W 9 0 O 1 T D r X R 1 b G 8 g Y 2 x h c 2 l m a W N h Y 2 n D s 2 4 m c X V v d D t d L C Z x d W 9 0 O 0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h M S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E z V D E z O j Q 0 O j Q w L j Y 2 O T I 1 M j V a I i A v P j x F b n R y e S B U e X B l P S J G a W x s Q 2 9 s d W 1 u V H l w Z X M i I F Z h b H V l P S J z Q m d V R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D c 2 Z D I 2 Y i 0 3 M z c z L T R j O T Q t O W Q x Y y 0 4 M W I 2 Z T Y 1 N j Q 0 Y T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x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E z V D E z O j Q 0 O j Q w L j Y 2 O T I 1 M j V a I i A v P j x F b n R y e S B U e X B l P S J G a W x s Q 2 9 s d W 1 u V H l w Z X M i I F Z h b H V l P S J z Q m d V R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N 2 E x Z T I 2 N y 0 5 N m Q 4 L T R k M 2 M t Y W V l M i 1 j Y m V m N m Z k N D d k N z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x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T N U M T M 6 N D Q 6 N D A u N j Y 5 M j U y N V o i I C 8 + P E V u d H J 5 I F R 5 c G U 9 I k Z p b G x D b 2 x 1 b W 5 U e X B l c y I g V m F s d W U 9 I n N C Z 1 V G I i A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1 Y T k 4 N T E x L T k 0 Y j M t N D l k Y y 0 4 Y T A 4 L T F j Z m U 2 N T d j Y 2 I 0 N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T N U M T M 6 N D Q 6 N D A u N j Y 5 M j U y N V o i I C 8 + P E V u d H J 5 I F R 5 c G U 9 I k Z p b G x D b 2 x 1 b W 5 U e X B l c y I g V m F s d W U 9 I n N C Z 1 V G I i A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x O W Y 3 M j Z i L T I 5 M W Y t N D Y 0 O C 0 4 Y T N k L W R i N j M x Y m V k Z T U 1 M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T N U M T M 6 N D Q 6 N D A u N j Y 5 M j U y N V o i I C 8 + P E V u d H J 5 I F R 5 c G U 9 I k Z p b G x D b 2 x 1 b W 5 U e X B l c y I g V m F s d W U 9 I n N C Z 1 V G I i A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N G Y 2 M T A y L T Q 2 M z A t N G I w N C 1 i Y j E 2 L T Y 0 N G U 1 Z T N j M m Q 1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T N U M T M 6 N D Q 6 N D A u N j Y 5 M j U y N V o i I C 8 + P E V u d H J 5 I F R 5 c G U 9 I k Z p b G x D b 2 x 1 b W 5 U e X B l c y I g V m F s d W U 9 I n N C Z 1 V G I i A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y O G I w O G J l L T M 3 N W M t N D V i M y 0 4 M m V j L T d k O T g 1 Z j g 0 Z T A 0 M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l M j A o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T N U M T M 6 N D Q 6 N D A u N j Y 5 M j U y N V o i I C 8 + P E V u d H J 5 I F R 5 c G U 9 I k Z p b G x D b 2 x 1 b W 5 U e X B l c y I g V m F s d W U 9 I n N C Z 1 V G I i A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k N z A y M G U w L T Q x N m Q t N D c y Z S 1 i Y m F h L T k 0 M z Y 5 M j Q y N D U 2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E z V D E z O j Q 0 O j Q w L j Y 2 O T I 1 M j V a I i A v P j x F b n R y e S B U e X B l P S J G a W x s Q 2 9 s d W 1 u V H l w Z X M i I F Z h b H V l P S J z Q m d V R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T V k O G Z m M i 0 3 O D F k L T Q 3 Y z g t Y m V h M C 1 i N W R h Z T N m O T U 1 N G Q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x J T I w K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4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E z V D E z O j Q 0 O j Q w L j Y 2 O T I 1 M j V a I i A v P j x F b n R y e S B U e X B l P S J G a W x s Q 2 9 s d W 1 u V H l w Z X M i I F Z h b H V l P S J z Q m d V R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Y z d i O W I y O C 1 m M j h m L T R l N j M t O W U 4 Z i 0 2 M G M w N W F i Y 2 N m Z m I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R m l s b F R h c m d l d C I g V m F s d W U 9 I n N U Y W J s Y T F f M j I 4 M z M 0 M z c w N z U 4 N T k z M T A w M T A 3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I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y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0 K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U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i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3 K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g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O S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E w K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T E p L 0 Z p b G F z J T I w Y W d y d X B h Z G F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x M i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E 4 L T A 5 L T E z V D E z O j Q 0 O j Q w L j Y 2 O T I 1 M j V a I i A v P j x F b n R y e S B U e X B l P S J G a W x s Q 2 9 s d W 1 u V H l w Z X M i I F Z h b H V l P S J z Q m d V R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R m l s b E N v d W 5 0 I i B W Y W x 1 Z T 0 i b D Q 4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0 O T J i M W Z m L T Z i Z W M t N G U w M C 1 i Z T M 0 L T Y 5 M T Z l Y z E y N D g 4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R m l s b F R h c m d l d C I g V m F s d W U 9 I n N U Y W J s Y T F f M j I 4 M z M 0 M z c w N z U 4 N T k z M T A w M T A 3 M i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T m F 2 a W d h d G l v b l N 0 Z X B O Y W 1 l I i B W Y W x 1 Z T 0 i c 0 5 h d m V n Y W N p w 7 N u I i A v P j w v U 3 R h Y m x l R W 5 0 c m l l c z 4 8 L 0 l 0 Z W 0 + P E l 0 Z W 0 + P E l 0 Z W 1 M b 2 N h d G l v b j 4 8 S X R l b V R 5 c G U + R m 9 y b X V s Y T w v S X R l b V R 5 c G U + P E l 0 Z W 1 Q Y X R o P l N l Y 3 R p b 2 4 x L 1 R h Y m x h M S U y M C g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T I p L 0 Z p b G F z J T I w Y W d y d X B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I 9 m E d k 5 z d A v t Z 2 L w b 7 R y E A A A A A A g A A A A A A E G Y A A A A B A A A g A A A A b g N Z c 3 k 6 P h z o T 1 t l N 8 k m a M 0 v 4 I p V K P f W c q Y x y A 3 3 z g s A A A A A D o A A A A A C A A A g A A A A T c 8 z J w i q S Z 4 v Y p v n p e u F c n V r I e 1 Z K U 0 m l E x r U S T I L / Z Q A A A A s a g 1 0 H F T S 6 z / N h p E l X + V 3 J 0 V t 7 1 U s X W y Y d Z / I m 0 4 a j 2 t 8 q R w E X 1 S p F + f A y h H S h 7 8 n a i T 6 1 A 1 Z 4 j X x Y b P 9 V D l 9 T v 4 c R p p k K R 2 Z n G / v i D d 6 k V A A A A A g Y I D j D 4 H s V w K i 3 D B W n P W T 0 7 W 3 W 8 P u 5 M N f U 2 h a c 1 T Y D P A + c w w F r 7 A S N 0 2 k B m u k l y E S R m o I y X p N p Y v B s l 6 l u m 9 k g = = < / D a t a M a s h u p > 
</file>

<file path=customXml/itemProps1.xml><?xml version="1.0" encoding="utf-8"?>
<ds:datastoreItem xmlns:ds="http://schemas.openxmlformats.org/officeDocument/2006/customXml" ds:itemID="{FB75AEF8-D57D-43E8-867B-BBC6A141ED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Asturex ejecución Ppto 2TRIM</vt:lpstr>
      <vt:lpstr>PRESUPUESTO 2TRIM 2026</vt:lpstr>
      <vt:lpstr>Asturex ejecución Ppto 1TRIM 26</vt:lpstr>
      <vt:lpstr>PRESUPUESTO 1TRIM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Esther Fernández Cienfuegos</dc:creator>
  <cp:lastModifiedBy>MestherFC</cp:lastModifiedBy>
  <dcterms:created xsi:type="dcterms:W3CDTF">2018-09-13T13:47:21Z</dcterms:created>
  <dcterms:modified xsi:type="dcterms:W3CDTF">2026-07-06T10:32:05Z</dcterms:modified>
</cp:coreProperties>
</file>