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\OBLIGACIONES INFORMACIÓN  PERIÓDICAS\PORTAL DE TRANSPARENCIA DE ASTUREX\AÑO 2025\Ejecucion Presupuesto\"/>
    </mc:Choice>
  </mc:AlternateContent>
  <xr:revisionPtr revIDLastSave="0" documentId="13_ncr:1_{3A87198F-44EC-43B4-9A52-CD46DEEB52B4}" xr6:coauthVersionLast="47" xr6:coauthVersionMax="47" xr10:uidLastSave="{00000000-0000-0000-0000-000000000000}"/>
  <bookViews>
    <workbookView xWindow="28680" yWindow="-120" windowWidth="29040" windowHeight="15720" xr2:uid="{1B37F3B5-3E8F-46DF-BDBB-CCE795C0310E}"/>
  </bookViews>
  <sheets>
    <sheet name="Asturex ejecución Ppto 4TRI" sheetId="20" r:id="rId1"/>
    <sheet name="PRESUPUESTO 4TRIM 2025" sheetId="19" r:id="rId2"/>
    <sheet name="Asturex ejecución Ppto 3TRIM" sheetId="17" r:id="rId3"/>
    <sheet name="PRESUPUESTO 3TRIM 2025" sheetId="18" r:id="rId4"/>
    <sheet name="Asturex ejecución Ppto 2TRIM" sheetId="16" r:id="rId5"/>
    <sheet name="PRESUPUESTO 2TRIM 2025" sheetId="15" r:id="rId6"/>
    <sheet name="Asturex ejecución Ppto 1TRIM" sheetId="14" r:id="rId7"/>
    <sheet name="PRESUPUESTO 1TRIM 2025" sheetId="13" r:id="rId8"/>
  </sheets>
  <definedNames>
    <definedName name="DatosExternos_1" localSheetId="6" hidden="1">'Asturex ejecución Ppto 1TRIM'!$B$1:$D$82</definedName>
    <definedName name="DatosExternos_1" localSheetId="4" hidden="1">'Asturex ejecución Ppto 2TRIM'!$B$1:$D$93</definedName>
    <definedName name="DatosExternos_1" localSheetId="2" hidden="1">'Asturex ejecución Ppto 3TRIM'!$B$1:$D$113</definedName>
    <definedName name="DatosExternos_1" localSheetId="0" hidden="1">'Asturex ejecución Ppto 4TRI'!$B$1:$D$112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9" l="1"/>
  <c r="F13" i="19"/>
  <c r="D11" i="19"/>
  <c r="D10" i="19"/>
  <c r="D9" i="19"/>
  <c r="D8" i="19"/>
  <c r="D7" i="19"/>
  <c r="E6" i="19"/>
  <c r="D6" i="19"/>
  <c r="D5" i="19"/>
  <c r="D3" i="19"/>
  <c r="D2" i="19"/>
  <c r="E112" i="20"/>
  <c r="E106" i="20"/>
  <c r="D112" i="20"/>
  <c r="C112" i="20"/>
  <c r="C12" i="19"/>
  <c r="B12" i="19"/>
  <c r="E12" i="19"/>
  <c r="E113" i="17"/>
  <c r="F12" i="18"/>
  <c r="F13" i="18"/>
  <c r="D11" i="18"/>
  <c r="D12" i="18"/>
  <c r="D10" i="18"/>
  <c r="D9" i="18"/>
  <c r="D8" i="18"/>
  <c r="D7" i="18"/>
  <c r="E6" i="18"/>
  <c r="D6" i="18"/>
  <c r="D5" i="18"/>
  <c r="D3" i="18"/>
  <c r="D2" i="18"/>
  <c r="C12" i="18"/>
  <c r="B12" i="18"/>
  <c r="E12" i="18"/>
  <c r="D113" i="17"/>
  <c r="C113" i="17"/>
  <c r="F12" i="15"/>
  <c r="E93" i="16"/>
  <c r="F13" i="15"/>
  <c r="D11" i="15"/>
  <c r="D10" i="15"/>
  <c r="D9" i="15"/>
  <c r="D8" i="15"/>
  <c r="D7" i="15"/>
  <c r="E6" i="15"/>
  <c r="D6" i="15"/>
  <c r="D5" i="15"/>
  <c r="D3" i="15"/>
  <c r="D2" i="15"/>
  <c r="C37" i="16"/>
  <c r="D93" i="16"/>
  <c r="C93" i="16"/>
  <c r="E12" i="15"/>
  <c r="D12" i="15"/>
  <c r="C12" i="15"/>
  <c r="B12" i="15"/>
  <c r="E82" i="14"/>
  <c r="D7" i="13"/>
  <c r="E6" i="13"/>
  <c r="E12" i="13"/>
  <c r="D6" i="13"/>
  <c r="F12" i="13"/>
  <c r="C82" i="14"/>
  <c r="D11" i="13"/>
  <c r="D2" i="13"/>
  <c r="D10" i="13"/>
  <c r="D9" i="13"/>
  <c r="D8" i="13"/>
  <c r="D5" i="13"/>
  <c r="D3" i="13"/>
  <c r="D82" i="14"/>
  <c r="C12" i="13"/>
  <c r="B12" i="13"/>
  <c r="D12" i="13"/>
  <c r="D12" i="1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5E1258-2DFF-4271-9EE7-F7DB10A0B805}" keepAlive="1" name="Consulta - Tabla1" description="Conexión a la consulta 'Tabla1' en el libro." type="5" refreshedVersion="4" background="1" saveData="1">
    <dbPr connection="Provider=Microsoft.Mashup.OleDb.1;Data Source=$Workbook$;Location=Tabla1;Extended Properties=&quot;&quot;" command="SELECT * FROM [Tabla1]"/>
  </connection>
  <connection id="2" xr16:uid="{E1D52E51-D1E0-40D3-9AF4-3CC46B369C7B}" keepAlive="1" name="Consulta - Tabla1 (10)" description="Conexión a la consulta 'Tabla1 (10)' en el libro." type="5" refreshedVersion="4" background="1" saveData="1">
    <dbPr connection="Provider=Microsoft.Mashup.OleDb.1;Data Source=$Workbook$;Location=&quot;Tabla1 (10)&quot;;Extended Properties=&quot;&quot;" command="SELECT * FROM [Tabla1 (10)]"/>
  </connection>
  <connection id="3" xr16:uid="{7ADA28D6-70BC-4139-8AC9-2A735DC24503}" keepAlive="1" name="Consulta - Tabla1 (11)" description="Conexión a la consulta 'Tabla1 (11)' en el libro." type="5" refreshedVersion="4" background="1" saveData="1">
    <dbPr connection="Provider=Microsoft.Mashup.OleDb.1;Data Source=$Workbook$;Location=&quot;Tabla1 (11)&quot;;Extended Properties=&quot;&quot;" command="SELECT * FROM [Tabla1 (11)]"/>
  </connection>
  <connection id="4" xr16:uid="{704F5CDD-ADBD-420C-A748-6CC672256847}" keepAlive="1" name="Consulta - Tabla1 (2)" description="Conexión a la consulta 'Tabla1 (2)' en el libro." type="5" refreshedVersion="4" background="1" saveData="1">
    <dbPr connection="Provider=Microsoft.Mashup.OleDb.1;Data Source=$Workbook$;Location=&quot;Tabla1 (2)&quot;;Extended Properties=&quot;&quot;" command="SELECT * FROM [Tabla1 (2)]"/>
  </connection>
  <connection id="5" xr16:uid="{F4C238CA-99D4-4D50-A24A-34ECDDF80B51}" keepAlive="1" name="Consulta - Tabla1 (3)" description="Conexión a la consulta 'Tabla1 (3)' en el libro." type="5" refreshedVersion="4" background="1" saveData="1">
    <dbPr connection="Provider=Microsoft.Mashup.OleDb.1;Data Source=$Workbook$;Location=&quot;Tabla1 (3)&quot;;Extended Properties=&quot;&quot;" command="SELECT * FROM [Tabla1 (3)]"/>
  </connection>
  <connection id="6" xr16:uid="{B88CB68C-954E-43F8-ADE5-695A82E9FA5E}" keepAlive="1" name="Consulta - Tabla1 (4)" description="Conexión a la consulta 'Tabla1 (4)' en el libro." type="5" refreshedVersion="4" background="1" saveData="1">
    <dbPr connection="Provider=Microsoft.Mashup.OleDb.1;Data Source=$Workbook$;Location=&quot;Tabla1 (4)&quot;;Extended Properties=&quot;&quot;" command="SELECT * FROM [Tabla1 (4)]"/>
  </connection>
  <connection id="7" xr16:uid="{7A5185A7-F50A-4434-91A5-13E6AE4F3140}" keepAlive="1" name="Consulta - Tabla1 (5)" description="Conexión a la consulta 'Tabla1 (5)' en el libro." type="5" refreshedVersion="4" background="1" saveData="1">
    <dbPr connection="Provider=Microsoft.Mashup.OleDb.1;Data Source=$Workbook$;Location=&quot;Tabla1 (5)&quot;;Extended Properties=&quot;&quot;" command="SELECT * FROM [Tabla1 (5)]"/>
  </connection>
  <connection id="8" xr16:uid="{99810E99-F81B-4386-BAE1-2B153ED65731}" keepAlive="1" name="Consulta - Tabla1 (6)" description="Conexión a la consulta 'Tabla1 (6)' en el libro." type="5" refreshedVersion="4" background="1" saveData="1">
    <dbPr connection="Provider=Microsoft.Mashup.OleDb.1;Data Source=$Workbook$;Location=&quot;Tabla1 (6)&quot;;Extended Properties=&quot;&quot;" command="SELECT * FROM [Tabla1 (6)]"/>
  </connection>
  <connection id="9" xr16:uid="{A0618A8F-562B-4B27-B0F8-33C0F6FA1EED}" keepAlive="1" name="Consulta - Tabla1 (7)" description="Conexión a la consulta 'Tabla1 (7)' en el libro." type="5" refreshedVersion="4" background="1" saveData="1">
    <dbPr connection="Provider=Microsoft.Mashup.OleDb.1;Data Source=$Workbook$;Location=&quot;Tabla1 (7)&quot;;Extended Properties=&quot;&quot;" command="SELECT * FROM [Tabla1 (7)]"/>
  </connection>
  <connection id="10" xr16:uid="{21014F61-34DA-49C0-8132-8E11D0603B64}" keepAlive="1" name="Consulta - Tabla1 (8)" description="Conexión a la consulta 'Tabla1 (8)' en el libro." type="5" refreshedVersion="4" background="1" saveData="1">
    <dbPr connection="Provider=Microsoft.Mashup.OleDb.1;Data Source=$Workbook$;Location=&quot;Tabla1 (8)&quot;;Extended Properties=&quot;&quot;" command="SELECT * FROM [Tabla1 (8)]"/>
  </connection>
  <connection id="11" xr16:uid="{8287B26B-EE8B-4B2E-9397-BACC1D43B860}" keepAlive="1" name="Consulta - Tabla1 (9)" description="Conexión a la consulta 'Tabla1 (9)' en el libro." type="5" refreshedVersion="4" background="1" saveData="1">
    <dbPr connection="Provider=Microsoft.Mashup.OleDb.1;Data Source=$Workbook$;Location=&quot;Tabla1 (9)&quot;;Extended Properties=&quot;&quot;" command="SELECT * FROM [Tabla1 (9)]"/>
  </connection>
</connections>
</file>

<file path=xl/sharedStrings.xml><?xml version="1.0" encoding="utf-8"?>
<sst xmlns="http://schemas.openxmlformats.org/spreadsheetml/2006/main" count="484" uniqueCount="167">
  <si>
    <t>TÍTULO CLASIFICACIÓN</t>
  </si>
  <si>
    <t>FORMACION PERSONAL ASTUREX</t>
  </si>
  <si>
    <t>GASTOS DE PERSONAL</t>
  </si>
  <si>
    <t>GASTOS OFICINA</t>
  </si>
  <si>
    <t>GASTOS SERVICIOS PROFESIONALES</t>
  </si>
  <si>
    <t>OTROS GASTOS GENERALES</t>
  </si>
  <si>
    <t>COMISIONES Y GASTOS BANCARIOS</t>
  </si>
  <si>
    <t>COSTE PREVISTO</t>
  </si>
  <si>
    <t xml:space="preserve"> INGRESO DE EMPRESAS PREVISTO   </t>
  </si>
  <si>
    <t>PROCESO ASISTENCIA TÉCNICA</t>
  </si>
  <si>
    <t>PROCESO DE FORMACIÓN</t>
  </si>
  <si>
    <t>PROCESO COMUNICACIÓN Y MK</t>
  </si>
  <si>
    <t>PROCESO MEJORA CONTINUA</t>
  </si>
  <si>
    <t>TOTAL PROCESOS</t>
  </si>
  <si>
    <t>INVERSIÓN</t>
  </si>
  <si>
    <t>FORMACIÓN</t>
  </si>
  <si>
    <t>MEJORA CONTINUA</t>
  </si>
  <si>
    <t>ESTRUCTURA</t>
  </si>
  <si>
    <t>AMORTIZACION ACTIVOS FIJOS</t>
  </si>
  <si>
    <t>TOTALES</t>
  </si>
  <si>
    <t>PROCESO PROGRAMAS TRADICIONALES</t>
  </si>
  <si>
    <t>PROCESO PROGRAMAS -PROGRAMAS MULTILATERAL</t>
  </si>
  <si>
    <t>PROCESO DE ACCIONES PROMOCIÓN INTERNACIONAL</t>
  </si>
  <si>
    <t>PROCESOS ADMINISTRACIÓN -DIRECCIÓN Y CONTRATACIÓN</t>
  </si>
  <si>
    <t>PROCESO PROGRAMAS -PROGRAMAS INTERNACIONALIZACIÓN DIGITAL</t>
  </si>
  <si>
    <t>GASTOS DESPLAZAMIENTO Y VIAJE RELACIONES INSTITUCIONALES RESTO PERSONAL ASTUREX</t>
  </si>
  <si>
    <t>COMUNICACIÓN Y MK.</t>
  </si>
  <si>
    <t>APOYO A LA IMPLANTACIÓN EXTERIOR</t>
  </si>
  <si>
    <t>GABINETE DE COMUNICACION</t>
  </si>
  <si>
    <t xml:space="preserve">PROGRAMA EXPORTA MÁS </t>
  </si>
  <si>
    <t>ACELERADORA INTERNACIONAL  - QUICK GLOBAL</t>
  </si>
  <si>
    <t xml:space="preserve">SERVICIO DECOIN - PROGRAMA DECOIN - DESARROLLO COMERCIAL INTERNACIONAL </t>
  </si>
  <si>
    <t>SERVICIO EXPORTA CON MARKETPLACES</t>
  </si>
  <si>
    <t>SERVICIO POSICIÓNATE ONLINE</t>
  </si>
  <si>
    <t>PROGRAMA BECAS SUMA TALENTO EN EL EXTERIOR</t>
  </si>
  <si>
    <t>PROGRAMA BECAS EXPORTA (Exporta Inicio, Exporta Más y Exporta Digital)</t>
  </si>
  <si>
    <t>MATERIAL PROMOCIONAL: Vídeos, PodCast, Chatbot</t>
  </si>
  <si>
    <t>CERTIFICACIÓN UNE 19601 - Programa Compliance Penal</t>
  </si>
  <si>
    <t>PROGRAMA EXPORTA INCIO</t>
  </si>
  <si>
    <t>PROGRAMA EXPORTA DIGITAL</t>
  </si>
  <si>
    <t>PROCESO INTELIGENCIA COMERCIAL (INFORMACIÓN)</t>
  </si>
  <si>
    <t>INTELIGENCIA COMERCIAL (INFORMACIÓN)</t>
  </si>
  <si>
    <t>ASISTENCIA TÉCNICA - ENTREGAS DINERARIAS SIN CONTRAPRESTACIÓN CON RED EXTERIOR DE COLABORADORES INTERNACIONALES, SERVICIOS JURÍDCOS EN ORIGEN, SERVICIOS JURÍDICOS EN DESTINO, APROXIMACIÓN VIRTUAL A MERCADOS, SERVICIOS A MEDIDA DE CONSULTORÍA LOGÍSTICA Y ADUANERA, SERVICIOS DECOIN, SERVICIOS DE INTERNACIONALIZACIÓN DIGITAL (POSICIÓNATE ONLINE, EXPORTA CON MARKETPLACES, etc.)</t>
  </si>
  <si>
    <t>GASTOS DESPLAZAMIENTO Y VIAJE RELACIONES INSTITUCIONALES 
DIRECCIÓN: B.L.V</t>
  </si>
  <si>
    <t>GASTOS 
A 31-03-2025</t>
  </si>
  <si>
    <t>INGRESOS A 31-03-2025</t>
  </si>
  <si>
    <t>VIAJES PROSPECCIÓN MERCADOS INTNALES 2025</t>
  </si>
  <si>
    <t>ASISTENCIA TÉCNICA - RED COLABORADORES EXTERIOR 2025
(SERVICIOS DE LA RED, SERV JURÍDICOS EN ORIGEN Y DESTINO)</t>
  </si>
  <si>
    <t>PUBLICIDAD Y PROPAGANDA. PUBLICACIONES. MEMORIA ACTIVIDADES 2024</t>
  </si>
  <si>
    <t>PATROCINIOS 2025</t>
  </si>
  <si>
    <t>PROCESO 2025</t>
  </si>
  <si>
    <t>EJECUCIÓN GASTO 
31-03-2025</t>
  </si>
  <si>
    <t>EJECUCIÓN INGRESO EMPRESAS
31-03-2025</t>
  </si>
  <si>
    <t>INVERSIÓN A
31-03-2025</t>
  </si>
  <si>
    <t>PROCESOS LICITACIONES MULTILATERALES</t>
  </si>
  <si>
    <t>SERVICIO LOGÍSTICIA INTERNACIONAL</t>
  </si>
  <si>
    <t>SERVICIO VIGILANCIA ESTRATÉGICA</t>
  </si>
  <si>
    <t>PROMOCIÓN "PRE-BRIDAL" Asturias Fashion MADRID. PPV MODA MADRID. 22 de abril</t>
  </si>
  <si>
    <t>MCD A ECUADOR Y PANAMÁ. MULTISECTORIAL. 17-21 FEBRERO 2025.</t>
  </si>
  <si>
    <t>MCD A REINO UNIDO.  MULTISECTORIAL. 17-20 MARZO 2025</t>
  </si>
  <si>
    <t>MCD A SUDÁFRICA, MOZAMBIQUE Y MADAGASCAR. 6-12 ABRIL</t>
  </si>
  <si>
    <t>MCD A CROACIA y ESLOVENIA. 26-30 MAYO 2025</t>
  </si>
  <si>
    <t>MCD A PUERTO RICO Y REP. DOMINICANA. 12-16 MAYO</t>
  </si>
  <si>
    <t>VISITA A FERIA HANNOVER MESSE 31 MARZO- 4 ABRIL 2025</t>
  </si>
  <si>
    <t>VISITA A FERIA INTERSOLAR MUNICH. 7-9 MAYO 2025</t>
  </si>
  <si>
    <t>MISION COMERCIAL SUECIA NORUEGA Y FINLANDIA. 19-25 Mayo</t>
  </si>
  <si>
    <t>MISION COMERCIAL CHILE URUGUaY Y ARGENTINA</t>
  </si>
  <si>
    <t>VISITA A FERIA BAUEN+WOHEN (AUSTRIA). CONSTRUCCIÓN.  6-9 FEBRERO 2025</t>
  </si>
  <si>
    <t>VISITA A FERIA BAUMA (ALEMANIA). 7-13 ABRIL</t>
  </si>
  <si>
    <t>PARTICIPACION EN FERIA FEINDEF 2025 (MADRID)</t>
  </si>
  <si>
    <t>MISION COMERCIAL A PORTUGAL. 2-6 junio 2025</t>
  </si>
  <si>
    <t>Visita a la feria INCOSMETICS -Global. Amsterdam. 7-9 Abril</t>
  </si>
  <si>
    <t>VISITA A LA FERIA VITAFOODS. BARCELONA, 20-22 MAYO</t>
  </si>
  <si>
    <t>FERIA BIO BOSTON International Convention. Participación agrupada en stand ICEX-España. Bostón 16-19 junio</t>
  </si>
  <si>
    <t>Stand agrupado en Feria BIOSPAIN 2025. 7-9 Octubre 2025</t>
  </si>
  <si>
    <t>MCI Extensión Feria Madrid Fusión (ICEX). 28-31 enero 2025</t>
  </si>
  <si>
    <t>PPV -Showcooking de productos asturianas y aragoneses en Bruselas. 15-18 FEBRERO 2025</t>
  </si>
  <si>
    <t>Participación agrupada en la Feria FOOD EXPO ATHENAS. GREECE</t>
  </si>
  <si>
    <t>Participación agrupada en la Feria Salón GOURMET MADRID. 7-10 ABRIL 2025</t>
  </si>
  <si>
    <t>Visita y participación institucional en Feria GOURMETS SELECCIÓN PARIS. 21-22 SEPTIEMBRE 2025</t>
  </si>
  <si>
    <t>TASTINGASTURIAS - Promoción+Marketing digital sector Alimentos y Bebidas (C/03/2024: ComuniCace)</t>
  </si>
  <si>
    <t>STAND ASTURIAS FERIA 4YFN 2025. 3-6 MARZO 2025</t>
  </si>
  <si>
    <t>MISIÓN SILLICON VALLEY. CALIFORNIA MAYO 2025</t>
  </si>
  <si>
    <t>ASTUREX OPEN DAYS 2025. 22-23 ENERO 2025</t>
  </si>
  <si>
    <t>IA DEPARTAMENTOS INTERNACIONALES / ASISTENTE VIRTUAL IA (ASTU)</t>
  </si>
  <si>
    <t>HERRAMIENTA DE ANÁLISIS - RASTREO WEB de ASTUREX - CAPTACION POTENCIALES CLIENTES - Empresa: AORIS DIGITAL (2.700€) C/73/2024</t>
  </si>
  <si>
    <t>SERVICIO DE OPORTUNIDADES COMERCIALES DE NEGOCIO (para Colaboradores de la RED por Oportunidades)</t>
  </si>
  <si>
    <t xml:space="preserve">ESTUDIOS DE MERCADO 2025 
Y CORPORATE BRANDING 
</t>
  </si>
  <si>
    <t>CLUB DE EMPRESAS e-Asturex  (Jornadas, Talleres, Proyectos Piloto, Premio para la Internacionalización Digital, Gala EpID) T</t>
  </si>
  <si>
    <t xml:space="preserve">Grupos de trabajo MUJER e Internacionalización
</t>
  </si>
  <si>
    <t xml:space="preserve">Grupo de Trabajo FOOD TECH 
</t>
  </si>
  <si>
    <t>SERVICIO DE PLATAFORMA - ECOSISTEMA INNOVACIÓN ABIERTA INTERNACIONAL (GLOBAL) C/24/2025 a Mind the Bridge Inc.</t>
  </si>
  <si>
    <t>JORNADAS Y TALLERES FORMATIVOS PARA LAS EMPRESAS 2025</t>
  </si>
  <si>
    <t>PREMIOS PROGRAMAS EXPORTA 2025</t>
  </si>
  <si>
    <t xml:space="preserve">AJUSTE NEGATIVO DE REGULARIZACIÓN DE IVA 2025 Trimestral (aplicación regla de Prorrata desde enero 2022. Sistema de Ayudas) Declaraciones 1º TRIM IVA 2025 (pendiente) </t>
  </si>
  <si>
    <t>SISTEMA DE CALIDAD 2025 ASTUREX</t>
  </si>
  <si>
    <t>AUDITORÍA LOPD</t>
  </si>
  <si>
    <t>ESTUDIOS METODOLOGICOS - Mejora Asturex: Actualización de la Metodología Programas Exporta</t>
  </si>
  <si>
    <t>DOSSIER "LA ASTURIAS QUE EXPORTA" - UNIOVI. Casos de éxito 2025</t>
  </si>
  <si>
    <t>PROGRAMAS</t>
  </si>
  <si>
    <t>ACCIONES DE PROMOCIÓN INTERNACIONAL  2025</t>
  </si>
  <si>
    <t>GASTOS 
A 30-06-2025</t>
  </si>
  <si>
    <t>INGRESOS A 30-06-2025</t>
  </si>
  <si>
    <t>EJECUCIÓN GASTO 
30-06-2025</t>
  </si>
  <si>
    <t>EJECUCIÓN INGRESO EMPRESAS
30-06-2025</t>
  </si>
  <si>
    <t>INVERSIÓN A
30-06-2025</t>
  </si>
  <si>
    <t xml:space="preserve">HERRAMIENTA DE ANÁLISIS - RASTREO WEB de ASTUREX - CAPTACION POTENCIALES CLIENTES </t>
  </si>
  <si>
    <r>
      <t xml:space="preserve">ESTUDIOS DE MERCADO 2025 
Y CORPORATE BRANDING  - </t>
    </r>
    <r>
      <rPr>
        <i/>
        <sz val="8"/>
        <color indexed="8"/>
        <rFont val="Verdana"/>
        <family val="2"/>
      </rPr>
      <t xml:space="preserve">Plataforma Proyectos Oriente Medio
</t>
    </r>
  </si>
  <si>
    <t>SERVICIO DE PLATAFORMA - ECOSISTEMA INNOVACIÓN ABIERTA INTERNACIONAL (GLOBAL)</t>
  </si>
  <si>
    <t xml:space="preserve">AJUSTE NEGATIVO DE REGULARIZACIÓN DE IVA 2025 Trimestral (aplicación regla de Prorrata desde enero 2022. Sistema de Ayudas) Declaraciones 1º TRIM IVA 2025, 2º TRIM  (pendiente) </t>
  </si>
  <si>
    <t>MISION INVERSA ASTURFORESTA (ASTURIAS). 19 DE JUNIO</t>
  </si>
  <si>
    <t>PPV REINO UNIDO - Mesa Gastronómica en Reino Unido en los restaurantes Iberica en Londres. 14-30 OCTUBRE</t>
  </si>
  <si>
    <t>MCD A  COREA DEL SUR Y JAPÓN. MULTISECTORIAL. 29 SEPTIEMBRE-3 OCTUBRE (INSTITUCIONAL)</t>
  </si>
  <si>
    <t>MISION COMERCIAL CHILE URUGUaY Y ARGENTINA. 9-13 Junio</t>
  </si>
  <si>
    <t>MISIÓN COMERCIAL DIRECTA ARGELIA. 29 Junio - 3 Julio</t>
  </si>
  <si>
    <t>MISIÓN COMERCIAL DIRECTA SUIZA. ALIMENTOS Y BEBIDAS. 22-25 Septiembre 2024</t>
  </si>
  <si>
    <t>MCI Hospitality Trainning Program ICEX (Chefs Internacionales) 21-23 mayo</t>
  </si>
  <si>
    <t>PPV SUECIA DINAMARCA- Viaje de prospección y evento degustación de productos asturianos en Copenhague. 15-18 junio</t>
  </si>
  <si>
    <t>Asturex IMPORTMATCH  - Agendas importadores (6)
1-Viaje Alemania (Nuria Roig-Roika Solutions y Aurelia Trade) 25-28 mayo
2-Viaje Suecia (Monopolia) 18-19 junio
3-Canadá (visita Asturias) 23-24 junio
4-Alemania GOURMET-HORECA (visita Asturias) 7-8 julio
5-Alemania DELIKATESSEN (Visita ASturias) 14-15 Julio</t>
  </si>
  <si>
    <t>VISITA FERIA  DEVCOM/ GAMESCOM 2025. Colonia, Alemania 17-24 AGOSTO</t>
  </si>
  <si>
    <t>PROMOCIÓN DIGITAL ASTURIAS FASHION (REDES SOCIALES)</t>
  </si>
  <si>
    <t>TASTINGASTURIAS - Promoción+Marketing digital sector Alimentos y Bebidas</t>
  </si>
  <si>
    <t>STAND ASTURIAS FERIA SOUTH SUMMIT. MADRID. JUNIO 2025</t>
  </si>
  <si>
    <t>TRANSFERENCIAS DE EXPLOTACIÓN (ACTIVIDADES/AYUDAS/GASTO CORRIENTE)</t>
  </si>
  <si>
    <r>
      <t xml:space="preserve">TRANSFERENCIAS TRASPASADAS A RESULTADO
</t>
    </r>
    <r>
      <rPr>
        <sz val="6"/>
        <color indexed="9"/>
        <rFont val="Verdana"/>
        <family val="2"/>
      </rPr>
      <t>(Incluidas transferencias de capital)</t>
    </r>
  </si>
  <si>
    <t>ACCIONES DE PROMOCIÓN INTERNACIONAL 2025</t>
  </si>
  <si>
    <t>EJECUCIÓN GASTO 
30-09-2025</t>
  </si>
  <si>
    <t>EJECUCIÓN INGRESO EMPRESAS
30-09-2025</t>
  </si>
  <si>
    <t>INVERSIÓN A
30-09-2025</t>
  </si>
  <si>
    <t>GASTOS 
A 30-09-2025</t>
  </si>
  <si>
    <t>INGRESOS A 30-09-2025</t>
  </si>
  <si>
    <t>PROMOCIÓN DIGITAL ASTURIAS FASHION (REDES SOCIALES) C/63/2025 ABSIDE MARKETING&amp;DESIGN CB</t>
  </si>
  <si>
    <t>2 AGENDAS VIRTUALES CON IMPORTADORES</t>
  </si>
  <si>
    <t>VISITA A LA FERIAS EN MILÁN: LINEAPELLE Y  WHITE MILANO (ITALIA) 23-28 SEPTIEMBRE</t>
  </si>
  <si>
    <t>PPV MILÁN - SpainFashionLab Milán ICEX. 5-6 NOVIEMBRE</t>
  </si>
  <si>
    <t>ENCUENTRO DE COMPRADORES INTERNACIONALES WE CONNECT INTERNACIONAL  (España). MADRID 17-18 NOVIEMBRE</t>
  </si>
  <si>
    <t xml:space="preserve">PROGRAMA DE COMPRADORES INTERNACIONALES ASTURIAS FASHION- VARIOS DESFILES Y EVENTOS (MC INVERSA) 20-21 NOVIEMBRE. </t>
  </si>
  <si>
    <t>VISITA FERIA FIL 2025 - GUADALAJARA, MÉXICO. 29 NOVIEMBRE-5 DICIEMBRE</t>
  </si>
  <si>
    <t>MCD A  COREA DEL SUR Y JAPÓN. MULTISECTORIAL. 29 SEPTIEMBRE-3 OCTUBRE (EMPRESARIAL)</t>
  </si>
  <si>
    <t>MCD PROSPECCIÓN INSTITUCIONAL SECTORES INDUSTRIAL Y TECNOLÓGICO DEL NORESTE ASIA (JAPÓN Y COREA DEL SUR) 29 SEPTIEMBRE-3 OCTUBRE</t>
  </si>
  <si>
    <t>MCD A MÉXICO. 24-28 NOVIEMBRE</t>
  </si>
  <si>
    <t>FERIA HOGAR SOSTENIBLE. AVILÉS, 17-19 OCTUBRE 2025</t>
  </si>
  <si>
    <t>Visita a la FERIA WORLD NUCLEAR EXHIBITION 2025. PARÍS, 4-6 NOVIEMBRE</t>
  </si>
  <si>
    <t>MCINVERSA CONGRESO - SALON NORTE RENOVABLES. AVILÉS, 24-25 NOVIEMBRE</t>
  </si>
  <si>
    <t>MISION COMERCIAL A MARRUECOS. 24-28 NOVIEMBRE</t>
  </si>
  <si>
    <t>VISITA A FERIA MSPO (POLONIA) 3-4 SEPTIEMBRE</t>
  </si>
  <si>
    <t>VISITA A FERIA MATEXPO (BELGICA) 10-14 Septiembre</t>
  </si>
  <si>
    <t>VISITA FERIA BIG 5 GLOBAL. DUBAI 24-27 NOVIEMBRE</t>
  </si>
  <si>
    <t>VISITA DELEGACIÓN EMPRESARIAL A REGIÓN VALONIA (BÉLGICA) Jornadas empresariales de defensa, ciberseguridad, aeronáutica y aeroespacial en Bélgica. 10-12 DICIEMBRE 2025</t>
  </si>
  <si>
    <t>MCI extensión compradores Fruit Attraction (ICEX). Madrid-Asturias 29 septiembre a 3 octubre</t>
  </si>
  <si>
    <t>MCI - Extensión ICEX – San Sebastián Gastronomika (HOSPITALITY). 7-10 Octubre</t>
  </si>
  <si>
    <t>FERIA ESSEN-EVENTO GOURMET ALEMANIA - “Koch des Jahres” 15-17 Noviembre en Essen-Alemania</t>
  </si>
  <si>
    <t xml:space="preserve">Asturex IMPORTMATCH  - Agendas importadores (6)
1-Viaje Alemania (Nuria Roig-Roika Solutions y Aurelia Trade) 25-28 mayo
2-Viaje Suecia (Monopolia) 18-19 junio
3-Canadá (visita Asturias) 23-24 junio
4-Alemania GOURMET-HORECA (visita Asturias) 7-8 julio
5-Alemania DELIKATESSEN (Visita ASturias) 14-15 Julio
6-Viaje a Suecia (19-21 Octubre)
</t>
  </si>
  <si>
    <t>STAND ASTURIAS FERIA SOUTH SUMMIT. MADRID. JUNIO</t>
  </si>
  <si>
    <t>PABELLÓN ESPAÑA WEB SUMMIT. 11-13 NOVIEMBRE LISBOA</t>
  </si>
  <si>
    <t xml:space="preserve">VISITA FERIA SLUSH en HELSINKI Y MISIÓN ECOSISTEMA HELSINKI. 18-20 NOVIEMBRE. </t>
  </si>
  <si>
    <t>AJUSTE NEGATIVO DE REGULARIZACIÓN DE IVA 2025 Trimestral (aplicación regla de Prorrata desde enero 2022. Sistema de Ayudas) Declaraciones 1º TRIM IVA 2025, 2º TRIM  y  3º TRIM</t>
  </si>
  <si>
    <t>GASTOS 
A 31-12-2025</t>
  </si>
  <si>
    <t>INGRESOS A 31-12-2025</t>
  </si>
  <si>
    <t>EJECUCIÓN GASTO 
31-12-2025</t>
  </si>
  <si>
    <t>EJECUCIÓN INGRESO EMPRESAS
31-12-2025</t>
  </si>
  <si>
    <t>INVERSIÓN A
31-12-2025</t>
  </si>
  <si>
    <t xml:space="preserve">ENCUENTRO NAVIDAD 2025 -  SECTOR METAL, CONSTRUCCIÓN y TICs. Gijón, 18 de diciembre </t>
  </si>
  <si>
    <t>ENCUENTRO NAVIDAD 2025 -  SECTOR ALIMENTOS Y BEBIDAS. LANGREO, 10 DE DICIEMBRE 2025</t>
  </si>
  <si>
    <t xml:space="preserve">SERVICIO INFORMACIÓN JURÍDICA Y ARANCELARIA SOBRE EE.UU. ( APOYO EMPRESAS POR ARANCELES EEUU) </t>
  </si>
  <si>
    <t xml:space="preserve">FORMACIÓN-PROMOCIÓN DE LAS BECAS DE LOS PROGRAMAS EXPORTA </t>
  </si>
  <si>
    <t>AJUSTE NEGATIVO DE REGULARIZACIÓN DE IVA 2025 Trimestral (aplicación regla de Prorrata desde enero 2022. Sistema de Ayudas) Declaraciones 1º TRIM IVA 2025, 2º TRIM, 3º TRIM y 4º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</si>
</sst>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6"/>
      <color indexed="9"/>
      <name val="Verdana"/>
      <family val="2"/>
    </font>
    <font>
      <i/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Verdana"/>
      <family val="2"/>
    </font>
    <font>
      <i/>
      <sz val="8"/>
      <color theme="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Gabriola"/>
      <family val="5"/>
    </font>
    <font>
      <b/>
      <sz val="11"/>
      <color theme="4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164" fontId="6" fillId="0" borderId="0" xfId="1" applyFont="1" applyAlignment="1">
      <alignment horizontal="center" vertical="center"/>
    </xf>
    <xf numFmtId="164" fontId="7" fillId="0" borderId="0" xfId="1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3" fillId="0" borderId="0" xfId="2"/>
    <xf numFmtId="0" fontId="8" fillId="2" borderId="4" xfId="2" applyFont="1" applyFill="1" applyBorder="1" applyAlignment="1">
      <alignment vertical="center" wrapText="1"/>
    </xf>
    <xf numFmtId="165" fontId="8" fillId="2" borderId="5" xfId="2" applyNumberFormat="1" applyFont="1" applyFill="1" applyBorder="1" applyAlignment="1">
      <alignment horizontal="center" vertical="center"/>
    </xf>
    <xf numFmtId="165" fontId="8" fillId="3" borderId="5" xfId="2" applyNumberFormat="1" applyFont="1" applyFill="1" applyBorder="1" applyAlignment="1">
      <alignment horizontal="center" vertical="center" wrapText="1"/>
    </xf>
    <xf numFmtId="165" fontId="8" fillId="3" borderId="6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vertical="center" wrapText="1"/>
    </xf>
    <xf numFmtId="165" fontId="8" fillId="2" borderId="8" xfId="2" applyNumberFormat="1" applyFont="1" applyFill="1" applyBorder="1" applyAlignment="1">
      <alignment horizontal="center" vertical="center"/>
    </xf>
    <xf numFmtId="10" fontId="9" fillId="2" borderId="8" xfId="3" applyNumberFormat="1" applyFont="1" applyFill="1" applyBorder="1"/>
    <xf numFmtId="165" fontId="8" fillId="3" borderId="8" xfId="2" applyNumberFormat="1" applyFont="1" applyFill="1" applyBorder="1" applyAlignment="1">
      <alignment horizontal="center" vertical="center" wrapText="1"/>
    </xf>
    <xf numFmtId="165" fontId="3" fillId="0" borderId="0" xfId="2" applyNumberFormat="1"/>
    <xf numFmtId="165" fontId="0" fillId="0" borderId="0" xfId="0" applyNumberFormat="1"/>
    <xf numFmtId="0" fontId="0" fillId="0" borderId="9" xfId="0" applyBorder="1"/>
    <xf numFmtId="44" fontId="9" fillId="4" borderId="5" xfId="2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vertical="center" wrapText="1"/>
    </xf>
    <xf numFmtId="165" fontId="8" fillId="0" borderId="0" xfId="1" applyNumberFormat="1" applyFont="1" applyBorder="1" applyAlignment="1">
      <alignment vertical="center"/>
    </xf>
    <xf numFmtId="2" fontId="9" fillId="0" borderId="10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165" fontId="9" fillId="0" borderId="0" xfId="1" applyNumberFormat="1" applyFont="1" applyAlignment="1">
      <alignment vertical="center"/>
    </xf>
    <xf numFmtId="165" fontId="9" fillId="0" borderId="14" xfId="0" applyNumberFormat="1" applyFont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9" fillId="0" borderId="15" xfId="1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165" fontId="9" fillId="0" borderId="16" xfId="1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164" fontId="9" fillId="0" borderId="16" xfId="1" applyFont="1" applyBorder="1" applyAlignment="1">
      <alignment vertical="center"/>
    </xf>
    <xf numFmtId="0" fontId="0" fillId="0" borderId="14" xfId="0" applyBorder="1" applyAlignment="1">
      <alignment vertical="center"/>
    </xf>
    <xf numFmtId="164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9" fillId="0" borderId="0" xfId="0" applyNumberFormat="1" applyFont="1" applyAlignment="1">
      <alignment vertical="center"/>
    </xf>
    <xf numFmtId="165" fontId="9" fillId="0" borderId="15" xfId="0" applyNumberFormat="1" applyFont="1" applyBorder="1" applyAlignment="1">
      <alignment vertical="center"/>
    </xf>
    <xf numFmtId="165" fontId="8" fillId="3" borderId="17" xfId="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vertical="center" wrapText="1"/>
    </xf>
    <xf numFmtId="165" fontId="9" fillId="0" borderId="16" xfId="0" applyNumberFormat="1" applyFont="1" applyBorder="1" applyAlignment="1">
      <alignment vertical="center"/>
    </xf>
    <xf numFmtId="165" fontId="9" fillId="0" borderId="0" xfId="1" applyNumberFormat="1" applyFont="1" applyFill="1" applyAlignment="1">
      <alignment vertical="center"/>
    </xf>
    <xf numFmtId="165" fontId="9" fillId="0" borderId="16" xfId="1" applyNumberFormat="1" applyFont="1" applyFill="1" applyBorder="1" applyAlignment="1">
      <alignment vertical="center"/>
    </xf>
    <xf numFmtId="165" fontId="9" fillId="0" borderId="15" xfId="1" applyNumberFormat="1" applyFont="1" applyFill="1" applyBorder="1" applyAlignment="1">
      <alignment vertical="center"/>
    </xf>
    <xf numFmtId="0" fontId="4" fillId="0" borderId="0" xfId="0" applyFont="1"/>
    <xf numFmtId="0" fontId="12" fillId="0" borderId="0" xfId="0" applyFont="1" applyAlignment="1">
      <alignment vertical="center" wrapText="1"/>
    </xf>
    <xf numFmtId="2" fontId="9" fillId="0" borderId="10" xfId="0" applyNumberFormat="1" applyFont="1" applyBorder="1" applyAlignment="1">
      <alignment vertical="center" wrapText="1"/>
    </xf>
    <xf numFmtId="164" fontId="6" fillId="0" borderId="0" xfId="1" applyFont="1" applyAlignment="1">
      <alignment horizontal="center" vertical="center" wrapText="1"/>
    </xf>
    <xf numFmtId="2" fontId="9" fillId="0" borderId="0" xfId="0" applyNumberFormat="1" applyFont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44" fontId="9" fillId="0" borderId="5" xfId="2" applyNumberFormat="1" applyFont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165" fontId="8" fillId="3" borderId="18" xfId="2" applyNumberFormat="1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3" fillId="5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12" fillId="5" borderId="1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 vertical="center"/>
    </xf>
    <xf numFmtId="0" fontId="4" fillId="4" borderId="0" xfId="0" applyFont="1" applyFill="1"/>
  </cellXfs>
  <cellStyles count="4">
    <cellStyle name="Millares" xfId="1" builtinId="3"/>
    <cellStyle name="Normal" xfId="0" builtinId="0"/>
    <cellStyle name="Normal 2" xfId="2" xr:uid="{2BDD5F9F-BE83-4411-BC5D-936F97549251}"/>
    <cellStyle name="Porcentaje 2" xfId="3" xr:uid="{B1B88077-D8CD-4440-AC9F-FCA29D7176AA}"/>
  </cellStyles>
  <dxfs count="24"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65" formatCode="#,##0.00\ &quot;€&quot;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2" formatCode="0.00"/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F8366F48-0902-47C9-B062-5F62956065C6}" autoFormatId="16" applyNumberFormats="0" applyBorderFormats="0" applyFontFormats="0" applyPatternFormats="0" applyAlignmentFormats="0" applyWidthHeightFormats="0">
  <queryTableRefresh nextId="7" unboundColumnsRight="1">
    <queryTableFields count="4">
      <queryTableField id="1" name="Título clasificación" tableColumnId="1"/>
      <queryTableField id="2" name="GASTOS" tableColumnId="2"/>
      <queryTableField id="3" name="INGRESOS" tableColumnId="3"/>
      <queryTableField id="4" dataBound="0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6459F90B-B1D5-4AFA-B21B-0B9B28EBF2AB}" autoFormatId="16" applyNumberFormats="0" applyBorderFormats="0" applyFontFormats="0" applyPatternFormats="0" applyAlignmentFormats="0" applyWidthHeightFormats="0">
  <queryTableRefresh nextId="7" unboundColumnsRight="1">
    <queryTableFields count="4">
      <queryTableField id="1" name="Título clasificación" tableColumnId="1"/>
      <queryTableField id="2" name="GASTOS" tableColumnId="2"/>
      <queryTableField id="3" name="INGRESOS" tableColumnId="3"/>
      <queryTableField id="4" dataBound="0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1" xr16:uid="{48297894-3689-4AE0-AD30-4E9B715B03FE}" autoFormatId="16" applyNumberFormats="0" applyBorderFormats="0" applyFontFormats="0" applyPatternFormats="0" applyAlignmentFormats="0" applyWidthHeightFormats="0">
  <queryTableRefresh nextId="7" unboundColumnsRight="1">
    <queryTableFields count="4">
      <queryTableField id="1" name="Título clasificación" tableColumnId="1"/>
      <queryTableField id="2" name="GASTOS" tableColumnId="2"/>
      <queryTableField id="3" name="INGRESOS" tableColumnId="3"/>
      <queryTableField id="4" dataBound="0" tableColumnId="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0" xr16:uid="{70E27DD6-C7D4-48F6-AEE4-DCF0CA0A20B3}" autoFormatId="16" applyNumberFormats="0" applyBorderFormats="0" applyFontFormats="0" applyPatternFormats="0" applyAlignmentFormats="0" applyWidthHeightFormats="0">
  <queryTableRefresh nextId="7" unboundColumnsRight="1">
    <queryTableFields count="4">
      <queryTableField id="1" name="Título clasificación" tableColumnId="1"/>
      <queryTableField id="2" name="GASTOS" tableColumnId="2"/>
      <queryTableField id="3" name="INGRESOS" tableColumnId="3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61B64065-7A2A-468B-A612-5915F373E33A}" name="Tabla1_228334370758593100107" displayName="Tabla1_228334370758593100107" ref="B1:E112" tableType="queryTable" totalsRowShown="0" headerRowDxfId="23" dataDxfId="22" headerRowCellStyle="Millares">
  <autoFilter ref="B1:E112" xr:uid="{C6262553-332A-4D85-9758-0B87EA78B106}"/>
  <tableColumns count="4">
    <tableColumn id="1" xr3:uid="{00000000-0010-0000-0100-000001000000}" uniqueName="1" name="TÍTULO CLASIFICACIÓN" queryTableFieldId="1" dataDxfId="21"/>
    <tableColumn id="2" xr3:uid="{00000000-0010-0000-0100-000002000000}" uniqueName="2" name="GASTOS _x000a_A 31-12-2025" queryTableFieldId="2" dataDxfId="20" dataCellStyle="Millares"/>
    <tableColumn id="3" xr3:uid="{00000000-0010-0000-0100-000003000000}" uniqueName="3" name="INGRESOS A 31-12-2025" queryTableFieldId="3" dataDxfId="19" dataCellStyle="Millares"/>
    <tableColumn id="4" xr3:uid="{00000000-0010-0000-0100-000004000000}" uniqueName="4" name="TRANSFERENCIAS TRASPASADAS A RESULTADO_x000a_(Incluidas transferencias de capital)" queryTableFieldId="4" dataDxfId="1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D5FA44D6-A8D2-4B85-9360-56DDE39B58C4}" name="Tabla1_228334370758593100" displayName="Tabla1_228334370758593100" ref="B1:E113" tableType="queryTable" totalsRowShown="0" headerRowDxfId="17" dataDxfId="16" headerRowCellStyle="Millares">
  <autoFilter ref="B1:E113" xr:uid="{3F8FFD8F-1C55-4E0C-B9D1-E32DC4E0FFD4}"/>
  <tableColumns count="4">
    <tableColumn id="1" xr3:uid="{00000000-0010-0000-0300-000001000000}" uniqueName="1" name="TÍTULO CLASIFICACIÓN" queryTableFieldId="1" dataDxfId="15"/>
    <tableColumn id="2" xr3:uid="{00000000-0010-0000-0300-000002000000}" uniqueName="2" name="GASTOS _x000a_A 30-09-2025" queryTableFieldId="2" dataDxfId="14" dataCellStyle="Millares"/>
    <tableColumn id="3" xr3:uid="{00000000-0010-0000-0300-000003000000}" uniqueName="3" name="INGRESOS A 30-09-2025" queryTableFieldId="3" dataDxfId="13" dataCellStyle="Millares"/>
    <tableColumn id="4" xr3:uid="{00000000-0010-0000-0300-000004000000}" uniqueName="4" name="TRANSFERENCIAS TRASPASADAS A RESULTADO_x000a_(Incluidas transferencias de capital)" queryTableFieldId="4" dataDxfId="1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76BD0B1-AD13-4C6D-8661-1F1444817322}" name="Tabla1_228334370758593" displayName="Tabla1_228334370758593" ref="B1:E93" tableType="queryTable" totalsRowShown="0" headerRowDxfId="11" dataDxfId="10" headerRowCellStyle="Millares">
  <autoFilter ref="B1:E93" xr:uid="{6522F65B-852E-4044-91DD-46B2664413D9}"/>
  <tableColumns count="4">
    <tableColumn id="1" xr3:uid="{00000000-0010-0000-0500-000001000000}" uniqueName="1" name="TÍTULO CLASIFICACIÓN" queryTableFieldId="1" dataDxfId="9"/>
    <tableColumn id="2" xr3:uid="{00000000-0010-0000-0500-000002000000}" uniqueName="2" name="GASTOS _x000a_A 30-06-2025" queryTableFieldId="2" dataDxfId="8" dataCellStyle="Millares"/>
    <tableColumn id="3" xr3:uid="{00000000-0010-0000-0500-000003000000}" uniqueName="3" name="INGRESOS A 30-06-2025" queryTableFieldId="3" dataDxfId="7" dataCellStyle="Millares"/>
    <tableColumn id="4" xr3:uid="{00000000-0010-0000-0500-000004000000}" uniqueName="4" name="TRANSFERENCIAS TRASPASADAS A RESULTADO_x000a_(Incluidas transferencias de capital)" queryTableFieldId="4" dataDxfId="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4EA50F61-D6F1-444D-BA6E-36DD0BCADB01}" name="Tabla1_2283343707585" displayName="Tabla1_2283343707585" ref="B1:E82" tableType="queryTable" totalsRowShown="0" headerRowDxfId="5" dataDxfId="4" headerRowCellStyle="Millares">
  <autoFilter ref="B1:E82" xr:uid="{667A1B91-AC20-4473-817D-A6614D705592}"/>
  <tableColumns count="4">
    <tableColumn id="1" xr3:uid="{00000000-0010-0000-0700-000001000000}" uniqueName="1" name="TÍTULO CLASIFICACIÓN" queryTableFieldId="1" dataDxfId="3"/>
    <tableColumn id="2" xr3:uid="{00000000-0010-0000-0700-000002000000}" uniqueName="2" name="GASTOS _x000a_A 31-03-2025" queryTableFieldId="2" dataDxfId="2" dataCellStyle="Millares"/>
    <tableColumn id="3" xr3:uid="{00000000-0010-0000-0700-000003000000}" uniqueName="3" name="INGRESOS A 31-03-2025" queryTableFieldId="3" dataDxfId="1" dataCellStyle="Millares"/>
    <tableColumn id="4" xr3:uid="{00000000-0010-0000-0700-000004000000}" uniqueName="4" name="TRANSFERENCIAS TRASPASADAS A RESULTADO_x000a_(Incluidas transferencias de capital)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23B1-17D9-4ABE-9064-347B261CEA35}">
  <sheetPr>
    <tabColor rgb="FFFF0000"/>
  </sheetPr>
  <dimension ref="A1:G115"/>
  <sheetViews>
    <sheetView tabSelected="1" zoomScale="130" zoomScaleNormal="130" workbookViewId="0">
      <selection activeCell="F6" sqref="F6"/>
    </sheetView>
  </sheetViews>
  <sheetFormatPr baseColWidth="10" defaultRowHeight="15" x14ac:dyDescent="0.25"/>
  <cols>
    <col min="1" max="1" width="32.140625" customWidth="1"/>
    <col min="2" max="2" width="67.42578125" style="26" customWidth="1"/>
    <col min="3" max="3" width="16.42578125" style="37" customWidth="1"/>
    <col min="4" max="4" width="13.140625" style="37" bestFit="1" customWidth="1"/>
    <col min="5" max="5" width="27.85546875" style="39" customWidth="1"/>
    <col min="6" max="6" width="24.85546875" customWidth="1"/>
  </cols>
  <sheetData>
    <row r="1" spans="1:7" ht="79.5" customHeight="1" x14ac:dyDescent="0.25">
      <c r="B1" s="1" t="s">
        <v>0</v>
      </c>
      <c r="C1" s="52" t="s">
        <v>157</v>
      </c>
      <c r="D1" s="52" t="s">
        <v>158</v>
      </c>
      <c r="E1" s="2" t="s">
        <v>124</v>
      </c>
    </row>
    <row r="2" spans="1:7" ht="20.25" customHeight="1" x14ac:dyDescent="0.25">
      <c r="A2" s="66" t="s">
        <v>99</v>
      </c>
      <c r="B2" s="22" t="s">
        <v>38</v>
      </c>
      <c r="C2" s="41">
        <v>65925</v>
      </c>
      <c r="D2" s="41"/>
      <c r="E2" s="23"/>
      <c r="G2" s="49"/>
    </row>
    <row r="3" spans="1:7" ht="20.25" customHeight="1" x14ac:dyDescent="0.25">
      <c r="A3" s="66"/>
      <c r="B3" s="24" t="s">
        <v>29</v>
      </c>
      <c r="C3" s="40">
        <v>15150</v>
      </c>
      <c r="D3" s="40"/>
      <c r="E3" s="25"/>
      <c r="F3" s="80"/>
      <c r="G3" s="80"/>
    </row>
    <row r="4" spans="1:7" x14ac:dyDescent="0.25">
      <c r="A4" s="66"/>
      <c r="B4" s="24" t="s">
        <v>39</v>
      </c>
      <c r="C4" s="40">
        <v>15375</v>
      </c>
      <c r="D4" s="40"/>
      <c r="E4" s="25"/>
      <c r="F4" s="49"/>
      <c r="G4" s="49"/>
    </row>
    <row r="5" spans="1:7" x14ac:dyDescent="0.25">
      <c r="A5" s="66"/>
      <c r="B5" s="24" t="s">
        <v>30</v>
      </c>
      <c r="C5" s="40">
        <v>24360</v>
      </c>
      <c r="D5" s="40"/>
      <c r="E5" s="25"/>
      <c r="F5" s="49"/>
    </row>
    <row r="6" spans="1:7" x14ac:dyDescent="0.25">
      <c r="A6" s="66"/>
      <c r="B6" s="24" t="s">
        <v>54</v>
      </c>
      <c r="C6" s="40">
        <v>15518.86</v>
      </c>
      <c r="D6" s="40"/>
      <c r="E6" s="25"/>
      <c r="F6" s="17"/>
    </row>
    <row r="7" spans="1:7" x14ac:dyDescent="0.25">
      <c r="A7" s="66"/>
      <c r="B7" s="31"/>
      <c r="C7" s="32"/>
      <c r="D7" s="32"/>
      <c r="E7" s="28"/>
    </row>
    <row r="8" spans="1:7" ht="27" customHeight="1" x14ac:dyDescent="0.25">
      <c r="A8" s="67" t="s">
        <v>42</v>
      </c>
      <c r="B8" s="51" t="s">
        <v>47</v>
      </c>
      <c r="C8" s="41">
        <v>171023.78</v>
      </c>
      <c r="D8" s="41"/>
      <c r="E8" s="23"/>
    </row>
    <row r="9" spans="1:7" ht="22.5" customHeight="1" x14ac:dyDescent="0.25">
      <c r="A9" s="68"/>
      <c r="B9" s="24" t="s">
        <v>31</v>
      </c>
      <c r="C9" s="40">
        <v>2450</v>
      </c>
      <c r="D9" s="40"/>
      <c r="E9" s="25"/>
    </row>
    <row r="10" spans="1:7" ht="22.5" customHeight="1" x14ac:dyDescent="0.25">
      <c r="A10" s="68"/>
      <c r="B10" s="44" t="s">
        <v>32</v>
      </c>
      <c r="C10" s="40">
        <v>5760</v>
      </c>
      <c r="D10" s="40"/>
      <c r="E10" s="25"/>
    </row>
    <row r="11" spans="1:7" ht="22.5" customHeight="1" x14ac:dyDescent="0.25">
      <c r="A11" s="68"/>
      <c r="B11" s="44" t="s">
        <v>33</v>
      </c>
      <c r="C11" s="40">
        <v>54195.6</v>
      </c>
      <c r="D11" s="40"/>
      <c r="E11" s="25"/>
    </row>
    <row r="12" spans="1:7" ht="22.5" customHeight="1" x14ac:dyDescent="0.25">
      <c r="A12" s="68"/>
      <c r="B12" s="44" t="s">
        <v>55</v>
      </c>
      <c r="C12" s="40">
        <v>0</v>
      </c>
      <c r="D12" s="40"/>
      <c r="E12" s="25"/>
    </row>
    <row r="13" spans="1:7" ht="22.5" customHeight="1" x14ac:dyDescent="0.25">
      <c r="A13" s="68"/>
      <c r="B13" s="44" t="s">
        <v>56</v>
      </c>
      <c r="C13" s="40">
        <v>1680</v>
      </c>
      <c r="D13" s="40"/>
      <c r="E13" s="25"/>
    </row>
    <row r="14" spans="1:7" ht="22.5" customHeight="1" x14ac:dyDescent="0.25">
      <c r="A14" s="68"/>
      <c r="B14" s="44" t="s">
        <v>46</v>
      </c>
      <c r="C14" s="40">
        <v>7820.61</v>
      </c>
      <c r="D14" s="40"/>
      <c r="E14" s="25"/>
    </row>
    <row r="15" spans="1:7" ht="19.5" customHeight="1" x14ac:dyDescent="0.25">
      <c r="A15" s="69"/>
      <c r="B15" s="31"/>
      <c r="C15" s="45"/>
      <c r="D15" s="45"/>
      <c r="E15" s="28"/>
    </row>
    <row r="16" spans="1:7" ht="21" customHeight="1" x14ac:dyDescent="0.25">
      <c r="A16" s="61" t="s">
        <v>125</v>
      </c>
      <c r="B16" s="44" t="s">
        <v>131</v>
      </c>
      <c r="C16" s="40">
        <v>10009.290000000001</v>
      </c>
      <c r="D16" s="29"/>
      <c r="E16" s="25"/>
    </row>
    <row r="17" spans="1:5" ht="18.75" customHeight="1" x14ac:dyDescent="0.25">
      <c r="A17" s="70"/>
      <c r="B17" s="44" t="s">
        <v>57</v>
      </c>
      <c r="C17" s="40">
        <v>18370.43</v>
      </c>
      <c r="D17" s="29"/>
      <c r="E17" s="25"/>
    </row>
    <row r="18" spans="1:5" ht="18.75" customHeight="1" x14ac:dyDescent="0.25">
      <c r="A18" s="70"/>
      <c r="B18" s="44" t="s">
        <v>133</v>
      </c>
      <c r="C18" s="40">
        <v>5802.78</v>
      </c>
      <c r="D18" s="29"/>
      <c r="E18" s="25"/>
    </row>
    <row r="19" spans="1:5" ht="18.75" customHeight="1" x14ac:dyDescent="0.25">
      <c r="A19" s="70"/>
      <c r="B19" s="44" t="s">
        <v>134</v>
      </c>
      <c r="C19" s="40">
        <v>2970.04</v>
      </c>
      <c r="D19" s="29"/>
      <c r="E19" s="25"/>
    </row>
    <row r="20" spans="1:5" ht="18.75" customHeight="1" x14ac:dyDescent="0.25">
      <c r="A20" s="70"/>
      <c r="B20" s="44" t="s">
        <v>135</v>
      </c>
      <c r="C20" s="40">
        <v>10435.34</v>
      </c>
      <c r="D20" s="29"/>
      <c r="E20" s="25"/>
    </row>
    <row r="21" spans="1:5" ht="18.75" customHeight="1" x14ac:dyDescent="0.25">
      <c r="A21" s="70"/>
      <c r="B21" s="44" t="s">
        <v>136</v>
      </c>
      <c r="C21" s="40">
        <v>11767.93</v>
      </c>
      <c r="D21" s="29"/>
      <c r="E21" s="25"/>
    </row>
    <row r="22" spans="1:5" ht="18.75" customHeight="1" x14ac:dyDescent="0.25">
      <c r="A22" s="70"/>
      <c r="B22" s="44" t="s">
        <v>137</v>
      </c>
      <c r="C22" s="40">
        <v>4237.7</v>
      </c>
      <c r="D22" s="29"/>
      <c r="E22" s="25"/>
    </row>
    <row r="23" spans="1:5" ht="18.75" customHeight="1" x14ac:dyDescent="0.25">
      <c r="A23" s="70"/>
      <c r="B23" s="44" t="s">
        <v>58</v>
      </c>
      <c r="C23" s="40">
        <v>14058.87</v>
      </c>
      <c r="D23" s="29">
        <v>1500</v>
      </c>
      <c r="E23" s="25"/>
    </row>
    <row r="24" spans="1:5" ht="18.75" customHeight="1" x14ac:dyDescent="0.25">
      <c r="A24" s="70"/>
      <c r="B24" s="44" t="s">
        <v>59</v>
      </c>
      <c r="C24" s="40">
        <v>13447.35</v>
      </c>
      <c r="D24" s="29">
        <v>1000</v>
      </c>
      <c r="E24" s="25"/>
    </row>
    <row r="25" spans="1:5" ht="18.75" customHeight="1" x14ac:dyDescent="0.25">
      <c r="A25" s="70"/>
      <c r="B25" s="44" t="s">
        <v>60</v>
      </c>
      <c r="C25" s="40">
        <v>17463.02</v>
      </c>
      <c r="D25" s="29">
        <v>1000</v>
      </c>
      <c r="E25" s="25"/>
    </row>
    <row r="26" spans="1:5" ht="18.75" customHeight="1" x14ac:dyDescent="0.25">
      <c r="A26" s="70"/>
      <c r="B26" s="44" t="s">
        <v>61</v>
      </c>
      <c r="C26" s="40">
        <v>9939.48</v>
      </c>
      <c r="D26" s="29">
        <v>400</v>
      </c>
      <c r="E26" s="25"/>
    </row>
    <row r="27" spans="1:5" ht="18.75" customHeight="1" x14ac:dyDescent="0.25">
      <c r="A27" s="70"/>
      <c r="B27" s="44" t="s">
        <v>62</v>
      </c>
      <c r="C27" s="40">
        <v>17752.72</v>
      </c>
      <c r="D27" s="29">
        <v>2300</v>
      </c>
      <c r="E27" s="25"/>
    </row>
    <row r="28" spans="1:5" ht="18.75" customHeight="1" x14ac:dyDescent="0.25">
      <c r="A28" s="70"/>
      <c r="B28" s="44" t="s">
        <v>138</v>
      </c>
      <c r="C28" s="40">
        <v>32407.370000000003</v>
      </c>
      <c r="D28" s="29">
        <v>1400</v>
      </c>
      <c r="E28" s="25"/>
    </row>
    <row r="29" spans="1:5" ht="18.75" customHeight="1" x14ac:dyDescent="0.25">
      <c r="A29" s="70"/>
      <c r="B29" s="44" t="s">
        <v>139</v>
      </c>
      <c r="C29" s="40">
        <v>14400</v>
      </c>
      <c r="D29" s="29"/>
      <c r="E29" s="25"/>
    </row>
    <row r="30" spans="1:5" ht="18.75" customHeight="1" x14ac:dyDescent="0.25">
      <c r="A30" s="70"/>
      <c r="B30" s="44" t="s">
        <v>140</v>
      </c>
      <c r="C30" s="40">
        <v>24658.9</v>
      </c>
      <c r="D30" s="29">
        <v>1600</v>
      </c>
      <c r="E30" s="25"/>
    </row>
    <row r="31" spans="1:5" ht="18.75" customHeight="1" x14ac:dyDescent="0.25">
      <c r="A31" s="70"/>
      <c r="B31" s="44" t="s">
        <v>63</v>
      </c>
      <c r="C31" s="40">
        <v>18038.05</v>
      </c>
      <c r="D31" s="29">
        <v>800</v>
      </c>
      <c r="E31" s="25"/>
    </row>
    <row r="32" spans="1:5" ht="18.75" customHeight="1" x14ac:dyDescent="0.25">
      <c r="A32" s="70"/>
      <c r="B32" s="44" t="s">
        <v>64</v>
      </c>
      <c r="C32" s="40">
        <v>19461.759999999998</v>
      </c>
      <c r="D32" s="29">
        <v>2400</v>
      </c>
      <c r="E32" s="25"/>
    </row>
    <row r="33" spans="1:5" ht="18.75" customHeight="1" x14ac:dyDescent="0.25">
      <c r="A33" s="70"/>
      <c r="B33" s="44" t="s">
        <v>65</v>
      </c>
      <c r="C33" s="40">
        <v>27499.27</v>
      </c>
      <c r="D33" s="29">
        <v>1600</v>
      </c>
      <c r="E33" s="25"/>
    </row>
    <row r="34" spans="1:5" ht="18.75" customHeight="1" x14ac:dyDescent="0.25">
      <c r="A34" s="70"/>
      <c r="B34" s="44" t="s">
        <v>113</v>
      </c>
      <c r="C34" s="40">
        <v>27494.400000000001</v>
      </c>
      <c r="D34" s="29">
        <v>1900</v>
      </c>
      <c r="E34" s="25"/>
    </row>
    <row r="35" spans="1:5" ht="18.75" customHeight="1" x14ac:dyDescent="0.25">
      <c r="A35" s="70"/>
      <c r="B35" s="44" t="s">
        <v>114</v>
      </c>
      <c r="C35" s="40">
        <v>12581.35</v>
      </c>
      <c r="D35" s="29">
        <v>1200</v>
      </c>
      <c r="E35" s="25"/>
    </row>
    <row r="36" spans="1:5" ht="18.75" customHeight="1" x14ac:dyDescent="0.25">
      <c r="A36" s="70"/>
      <c r="B36" s="44" t="s">
        <v>141</v>
      </c>
      <c r="C36" s="40">
        <v>2449.7399999999998</v>
      </c>
      <c r="D36" s="29"/>
      <c r="E36" s="25"/>
    </row>
    <row r="37" spans="1:5" ht="18.75" customHeight="1" x14ac:dyDescent="0.25">
      <c r="A37" s="70"/>
      <c r="B37" s="44" t="s">
        <v>142</v>
      </c>
      <c r="C37" s="40">
        <v>4102.6400000000003</v>
      </c>
      <c r="D37" s="29"/>
      <c r="E37" s="25"/>
    </row>
    <row r="38" spans="1:5" ht="18.75" customHeight="1" x14ac:dyDescent="0.25">
      <c r="A38" s="70"/>
      <c r="B38" s="44" t="s">
        <v>143</v>
      </c>
      <c r="C38" s="40">
        <v>7733.32</v>
      </c>
      <c r="D38" s="29"/>
      <c r="E38" s="25"/>
    </row>
    <row r="39" spans="1:5" ht="18.75" customHeight="1" x14ac:dyDescent="0.25">
      <c r="A39" s="70"/>
      <c r="B39" s="44" t="s">
        <v>144</v>
      </c>
      <c r="C39" s="40">
        <v>24213.68</v>
      </c>
      <c r="D39" s="29">
        <v>3000</v>
      </c>
      <c r="E39" s="25"/>
    </row>
    <row r="40" spans="1:5" ht="18.75" customHeight="1" x14ac:dyDescent="0.25">
      <c r="A40" s="70"/>
      <c r="B40" s="44" t="s">
        <v>162</v>
      </c>
      <c r="C40" s="40">
        <v>2906.36</v>
      </c>
      <c r="D40" s="29"/>
      <c r="E40" s="25"/>
    </row>
    <row r="41" spans="1:5" ht="18.75" customHeight="1" x14ac:dyDescent="0.25">
      <c r="A41" s="70"/>
      <c r="B41" s="44" t="s">
        <v>67</v>
      </c>
      <c r="C41" s="40">
        <v>4197.17</v>
      </c>
      <c r="D41" s="29"/>
      <c r="E41" s="25"/>
    </row>
    <row r="42" spans="1:5" ht="18.75" customHeight="1" x14ac:dyDescent="0.25">
      <c r="A42" s="70"/>
      <c r="B42" s="44" t="s">
        <v>68</v>
      </c>
      <c r="C42" s="40">
        <v>9131.92</v>
      </c>
      <c r="D42" s="29"/>
      <c r="E42" s="25"/>
    </row>
    <row r="43" spans="1:5" ht="18.75" customHeight="1" x14ac:dyDescent="0.25">
      <c r="A43" s="70"/>
      <c r="B43" s="44" t="s">
        <v>69</v>
      </c>
      <c r="C43" s="40">
        <v>141873.21</v>
      </c>
      <c r="D43" s="29">
        <v>26000</v>
      </c>
      <c r="E43" s="25"/>
    </row>
    <row r="44" spans="1:5" ht="18.75" customHeight="1" x14ac:dyDescent="0.25">
      <c r="A44" s="70"/>
      <c r="B44" s="44" t="s">
        <v>70</v>
      </c>
      <c r="C44" s="40">
        <v>13896.83</v>
      </c>
      <c r="D44" s="29">
        <v>1800</v>
      </c>
      <c r="E44" s="25"/>
    </row>
    <row r="45" spans="1:5" ht="18.75" customHeight="1" x14ac:dyDescent="0.25">
      <c r="A45" s="70"/>
      <c r="B45" s="44" t="s">
        <v>110</v>
      </c>
      <c r="C45" s="40">
        <v>2999.59</v>
      </c>
      <c r="D45" s="29"/>
      <c r="E45" s="25"/>
    </row>
    <row r="46" spans="1:5" ht="18.75" customHeight="1" x14ac:dyDescent="0.25">
      <c r="A46" s="70"/>
      <c r="B46" s="44" t="s">
        <v>145</v>
      </c>
      <c r="C46" s="40">
        <v>4159.9799999999996</v>
      </c>
      <c r="D46" s="29"/>
      <c r="E46" s="25"/>
    </row>
    <row r="47" spans="1:5" ht="18.75" customHeight="1" x14ac:dyDescent="0.25">
      <c r="A47" s="70"/>
      <c r="B47" s="44" t="s">
        <v>146</v>
      </c>
      <c r="C47" s="40">
        <v>4549.9799999999996</v>
      </c>
      <c r="D47" s="29"/>
      <c r="E47" s="25"/>
    </row>
    <row r="48" spans="1:5" ht="18.75" customHeight="1" x14ac:dyDescent="0.25">
      <c r="A48" s="70"/>
      <c r="B48" s="44" t="s">
        <v>147</v>
      </c>
      <c r="C48" s="40">
        <v>9525.83</v>
      </c>
      <c r="D48" s="29"/>
      <c r="E48" s="25"/>
    </row>
    <row r="49" spans="1:5" ht="18.75" customHeight="1" x14ac:dyDescent="0.25">
      <c r="A49" s="70"/>
      <c r="B49" s="44" t="s">
        <v>148</v>
      </c>
      <c r="C49" s="40">
        <v>2167.8200000000002</v>
      </c>
      <c r="D49" s="29"/>
      <c r="E49" s="25"/>
    </row>
    <row r="50" spans="1:5" ht="18.75" customHeight="1" x14ac:dyDescent="0.25">
      <c r="A50" s="70"/>
      <c r="B50" s="44" t="s">
        <v>71</v>
      </c>
      <c r="C50" s="40">
        <v>4510.96</v>
      </c>
      <c r="D50" s="29"/>
      <c r="E50" s="25"/>
    </row>
    <row r="51" spans="1:5" ht="18.75" customHeight="1" x14ac:dyDescent="0.25">
      <c r="A51" s="70"/>
      <c r="B51" s="44" t="s">
        <v>72</v>
      </c>
      <c r="C51" s="40">
        <v>3125.61</v>
      </c>
      <c r="D51" s="29"/>
      <c r="E51" s="25"/>
    </row>
    <row r="52" spans="1:5" ht="18.75" customHeight="1" x14ac:dyDescent="0.25">
      <c r="A52" s="70"/>
      <c r="B52" s="44" t="s">
        <v>73</v>
      </c>
      <c r="C52" s="40">
        <v>15482.43</v>
      </c>
      <c r="D52" s="29"/>
      <c r="E52" s="25"/>
    </row>
    <row r="53" spans="1:5" ht="18.75" customHeight="1" x14ac:dyDescent="0.25">
      <c r="A53" s="70"/>
      <c r="B53" s="44" t="s">
        <v>74</v>
      </c>
      <c r="C53" s="40">
        <v>21149.55</v>
      </c>
      <c r="D53" s="29">
        <v>3600</v>
      </c>
      <c r="E53" s="25"/>
    </row>
    <row r="54" spans="1:5" ht="18.75" customHeight="1" x14ac:dyDescent="0.25">
      <c r="A54" s="70"/>
      <c r="B54" s="44" t="s">
        <v>115</v>
      </c>
      <c r="C54" s="40"/>
      <c r="D54" s="29">
        <v>-300</v>
      </c>
      <c r="E54" s="25"/>
    </row>
    <row r="55" spans="1:5" ht="18.75" customHeight="1" x14ac:dyDescent="0.25">
      <c r="A55" s="70"/>
      <c r="B55" s="44" t="s">
        <v>75</v>
      </c>
      <c r="C55" s="40">
        <v>6665.56</v>
      </c>
      <c r="D55" s="29"/>
      <c r="E55" s="25"/>
    </row>
    <row r="56" spans="1:5" ht="18.75" customHeight="1" x14ac:dyDescent="0.25">
      <c r="A56" s="70"/>
      <c r="B56" s="44" t="s">
        <v>76</v>
      </c>
      <c r="C56" s="40">
        <v>19795.240000000002</v>
      </c>
      <c r="D56" s="29">
        <v>2100</v>
      </c>
      <c r="E56" s="25"/>
    </row>
    <row r="57" spans="1:5" ht="18.75" customHeight="1" x14ac:dyDescent="0.25">
      <c r="A57" s="70"/>
      <c r="B57" s="44" t="s">
        <v>77</v>
      </c>
      <c r="C57" s="40">
        <v>43629.01</v>
      </c>
      <c r="D57" s="29">
        <v>2700</v>
      </c>
      <c r="E57" s="25"/>
    </row>
    <row r="58" spans="1:5" ht="18.75" customHeight="1" x14ac:dyDescent="0.25">
      <c r="A58" s="70"/>
      <c r="B58" s="44" t="s">
        <v>78</v>
      </c>
      <c r="C58" s="40">
        <v>246610.15</v>
      </c>
      <c r="D58" s="29">
        <v>106500</v>
      </c>
      <c r="E58" s="25"/>
    </row>
    <row r="59" spans="1:5" ht="18.75" customHeight="1" x14ac:dyDescent="0.25">
      <c r="A59" s="70"/>
      <c r="B59" s="44" t="s">
        <v>116</v>
      </c>
      <c r="C59" s="40">
        <v>14512.13</v>
      </c>
      <c r="D59" s="29"/>
      <c r="E59" s="25"/>
    </row>
    <row r="60" spans="1:5" ht="18.75" customHeight="1" x14ac:dyDescent="0.25">
      <c r="A60" s="70"/>
      <c r="B60" s="44" t="s">
        <v>117</v>
      </c>
      <c r="C60" s="40">
        <v>30714.45</v>
      </c>
      <c r="D60" s="29">
        <v>1750</v>
      </c>
      <c r="E60" s="25"/>
    </row>
    <row r="61" spans="1:5" ht="18.75" customHeight="1" x14ac:dyDescent="0.25">
      <c r="A61" s="70"/>
      <c r="B61" s="44" t="s">
        <v>79</v>
      </c>
      <c r="C61" s="40">
        <v>44490.76</v>
      </c>
      <c r="D61" s="29">
        <v>2250</v>
      </c>
      <c r="E61" s="25"/>
    </row>
    <row r="62" spans="1:5" ht="18.75" customHeight="1" x14ac:dyDescent="0.25">
      <c r="A62" s="70"/>
      <c r="B62" s="44" t="s">
        <v>149</v>
      </c>
      <c r="C62" s="40">
        <v>12786.64</v>
      </c>
      <c r="D62" s="29"/>
      <c r="E62" s="25"/>
    </row>
    <row r="63" spans="1:5" ht="18.75" customHeight="1" x14ac:dyDescent="0.25">
      <c r="A63" s="70"/>
      <c r="B63" s="44" t="s">
        <v>150</v>
      </c>
      <c r="C63" s="40">
        <v>17733.259999999998</v>
      </c>
      <c r="D63" s="29"/>
      <c r="E63" s="25"/>
    </row>
    <row r="64" spans="1:5" ht="18.75" customHeight="1" x14ac:dyDescent="0.25">
      <c r="A64" s="70"/>
      <c r="B64" s="44" t="s">
        <v>151</v>
      </c>
      <c r="C64" s="40">
        <v>29853.360000000001</v>
      </c>
      <c r="D64" s="29">
        <v>3150</v>
      </c>
      <c r="E64" s="25"/>
    </row>
    <row r="65" spans="1:5" ht="18.75" customHeight="1" x14ac:dyDescent="0.25">
      <c r="A65" s="70"/>
      <c r="B65" s="44" t="s">
        <v>152</v>
      </c>
      <c r="C65" s="40">
        <v>28218.61</v>
      </c>
      <c r="D65" s="29"/>
      <c r="E65" s="25"/>
    </row>
    <row r="66" spans="1:5" ht="18.75" customHeight="1" x14ac:dyDescent="0.25">
      <c r="A66" s="70"/>
      <c r="B66" s="44" t="s">
        <v>80</v>
      </c>
      <c r="C66" s="40">
        <v>15960</v>
      </c>
      <c r="D66" s="29"/>
      <c r="E66" s="25"/>
    </row>
    <row r="67" spans="1:5" ht="18.75" customHeight="1" x14ac:dyDescent="0.25">
      <c r="A67" s="70"/>
      <c r="B67" s="44" t="s">
        <v>163</v>
      </c>
      <c r="C67" s="40">
        <v>3335.32</v>
      </c>
      <c r="D67" s="29"/>
      <c r="E67" s="25"/>
    </row>
    <row r="68" spans="1:5" ht="18.75" customHeight="1" x14ac:dyDescent="0.25">
      <c r="A68" s="70"/>
      <c r="B68" s="44" t="s">
        <v>81</v>
      </c>
      <c r="C68" s="40">
        <v>36331.71</v>
      </c>
      <c r="D68" s="29"/>
      <c r="E68" s="25"/>
    </row>
    <row r="69" spans="1:5" ht="18.75" customHeight="1" x14ac:dyDescent="0.25">
      <c r="A69" s="70"/>
      <c r="B69" s="44" t="s">
        <v>82</v>
      </c>
      <c r="C69" s="40">
        <v>57733.26</v>
      </c>
      <c r="D69" s="29">
        <v>3000</v>
      </c>
      <c r="E69" s="25"/>
    </row>
    <row r="70" spans="1:5" ht="18.75" customHeight="1" x14ac:dyDescent="0.25">
      <c r="A70" s="70"/>
      <c r="B70" s="44" t="s">
        <v>153</v>
      </c>
      <c r="C70" s="40">
        <v>20942.919999999998</v>
      </c>
      <c r="D70" s="29"/>
      <c r="E70" s="25"/>
    </row>
    <row r="71" spans="1:5" ht="18.75" customHeight="1" x14ac:dyDescent="0.25">
      <c r="A71" s="70"/>
      <c r="B71" s="44" t="s">
        <v>119</v>
      </c>
      <c r="C71" s="40">
        <v>2334</v>
      </c>
      <c r="D71" s="29"/>
      <c r="E71" s="25"/>
    </row>
    <row r="72" spans="1:5" ht="18.75" customHeight="1" x14ac:dyDescent="0.25">
      <c r="A72" s="70"/>
      <c r="B72" s="44" t="s">
        <v>154</v>
      </c>
      <c r="C72" s="40">
        <v>6777.26</v>
      </c>
      <c r="D72" s="29"/>
      <c r="E72" s="25"/>
    </row>
    <row r="73" spans="1:5" ht="18.75" customHeight="1" x14ac:dyDescent="0.25">
      <c r="A73" s="70"/>
      <c r="B73" s="44" t="s">
        <v>155</v>
      </c>
      <c r="C73" s="40">
        <v>14568.69</v>
      </c>
      <c r="D73" s="29">
        <v>1000</v>
      </c>
      <c r="E73" s="25"/>
    </row>
    <row r="74" spans="1:5" ht="17.25" customHeight="1" x14ac:dyDescent="0.25">
      <c r="A74" s="71"/>
      <c r="B74" s="24"/>
      <c r="C74" s="27"/>
      <c r="D74" s="27"/>
      <c r="E74" s="25"/>
    </row>
    <row r="75" spans="1:5" ht="21" customHeight="1" x14ac:dyDescent="0.25">
      <c r="A75" s="72" t="s">
        <v>41</v>
      </c>
      <c r="B75" s="51" t="s">
        <v>83</v>
      </c>
      <c r="C75" s="41">
        <v>95789.38</v>
      </c>
      <c r="D75" s="41"/>
      <c r="E75" s="23"/>
    </row>
    <row r="76" spans="1:5" ht="21" customHeight="1" x14ac:dyDescent="0.25">
      <c r="A76" s="72"/>
      <c r="B76" s="44" t="s">
        <v>84</v>
      </c>
      <c r="C76" s="40">
        <v>13350</v>
      </c>
      <c r="D76" s="40"/>
      <c r="E76" s="25"/>
    </row>
    <row r="77" spans="1:5" ht="21" customHeight="1" x14ac:dyDescent="0.25">
      <c r="A77" s="72"/>
      <c r="B77" s="44" t="s">
        <v>106</v>
      </c>
      <c r="C77" s="40">
        <v>2700</v>
      </c>
      <c r="D77" s="40"/>
      <c r="E77" s="25"/>
    </row>
    <row r="78" spans="1:5" ht="30" customHeight="1" x14ac:dyDescent="0.25">
      <c r="A78" s="72"/>
      <c r="B78" s="44" t="s">
        <v>107</v>
      </c>
      <c r="C78" s="40">
        <v>11346.93</v>
      </c>
      <c r="D78" s="40"/>
      <c r="E78" s="25"/>
    </row>
    <row r="79" spans="1:5" x14ac:dyDescent="0.25">
      <c r="A79" s="73"/>
      <c r="B79" s="24" t="s">
        <v>89</v>
      </c>
      <c r="C79" s="40">
        <v>4952.95</v>
      </c>
      <c r="D79" s="40"/>
      <c r="E79" s="25"/>
    </row>
    <row r="80" spans="1:5" x14ac:dyDescent="0.25">
      <c r="A80" s="73"/>
      <c r="B80" s="24" t="s">
        <v>90</v>
      </c>
      <c r="C80" s="40"/>
      <c r="D80" s="40"/>
      <c r="E80" s="25"/>
    </row>
    <row r="81" spans="1:5" ht="21" x14ac:dyDescent="0.25">
      <c r="A81" s="73"/>
      <c r="B81" s="53" t="s">
        <v>108</v>
      </c>
      <c r="C81" s="40">
        <v>14650</v>
      </c>
      <c r="D81" s="40"/>
      <c r="E81" s="25"/>
    </row>
    <row r="82" spans="1:5" ht="21" x14ac:dyDescent="0.25">
      <c r="A82" s="73"/>
      <c r="B82" s="44" t="s">
        <v>164</v>
      </c>
      <c r="C82" s="40">
        <v>2212.5</v>
      </c>
      <c r="D82" s="40"/>
      <c r="E82" s="25"/>
    </row>
    <row r="83" spans="1:5" ht="18" customHeight="1" x14ac:dyDescent="0.25">
      <c r="A83" s="74"/>
      <c r="B83" s="20"/>
      <c r="C83" s="40"/>
      <c r="D83" s="40"/>
      <c r="E83" s="25"/>
    </row>
    <row r="84" spans="1:5" ht="20.25" customHeight="1" x14ac:dyDescent="0.25">
      <c r="A84" s="75" t="s">
        <v>15</v>
      </c>
      <c r="B84" s="22" t="s">
        <v>1</v>
      </c>
      <c r="C84" s="41">
        <v>3704.63</v>
      </c>
      <c r="D84" s="30"/>
      <c r="E84" s="23"/>
    </row>
    <row r="85" spans="1:5" ht="18.75" customHeight="1" x14ac:dyDescent="0.25">
      <c r="A85" s="76"/>
      <c r="B85" s="24" t="s">
        <v>92</v>
      </c>
      <c r="C85" s="40">
        <v>4710.32</v>
      </c>
      <c r="D85" s="29"/>
      <c r="E85" s="25"/>
    </row>
    <row r="86" spans="1:5" ht="15" customHeight="1" x14ac:dyDescent="0.25">
      <c r="A86" s="76"/>
      <c r="B86" s="24" t="s">
        <v>34</v>
      </c>
      <c r="C86" s="40">
        <v>50662.18</v>
      </c>
      <c r="D86" s="29"/>
      <c r="E86" s="25"/>
    </row>
    <row r="87" spans="1:5" ht="15" customHeight="1" x14ac:dyDescent="0.25">
      <c r="A87" s="76"/>
      <c r="B87" s="24" t="s">
        <v>35</v>
      </c>
      <c r="C87" s="40">
        <v>82259.28</v>
      </c>
      <c r="D87" s="29"/>
      <c r="E87" s="25"/>
    </row>
    <row r="88" spans="1:5" ht="15" customHeight="1" x14ac:dyDescent="0.25">
      <c r="A88" s="76"/>
      <c r="B88" s="24" t="s">
        <v>165</v>
      </c>
      <c r="C88" s="40">
        <v>3900</v>
      </c>
      <c r="D88" s="29"/>
      <c r="E88" s="25"/>
    </row>
    <row r="89" spans="1:5" ht="15" customHeight="1" x14ac:dyDescent="0.25">
      <c r="A89" s="77"/>
      <c r="B89" s="31"/>
      <c r="C89" s="32"/>
      <c r="D89" s="32"/>
      <c r="E89" s="28"/>
    </row>
    <row r="90" spans="1:5" ht="21" customHeight="1" x14ac:dyDescent="0.25">
      <c r="A90" s="58" t="s">
        <v>26</v>
      </c>
      <c r="B90" s="24" t="s">
        <v>28</v>
      </c>
      <c r="C90" s="41">
        <v>13800</v>
      </c>
      <c r="D90" s="27"/>
      <c r="E90" s="25"/>
    </row>
    <row r="91" spans="1:5" ht="21" customHeight="1" x14ac:dyDescent="0.25">
      <c r="A91" s="59"/>
      <c r="B91" s="24" t="s">
        <v>48</v>
      </c>
      <c r="C91" s="40">
        <v>10012.75</v>
      </c>
      <c r="D91" s="27"/>
      <c r="E91" s="25"/>
    </row>
    <row r="92" spans="1:5" ht="21" customHeight="1" x14ac:dyDescent="0.25">
      <c r="A92" s="59"/>
      <c r="B92" s="24" t="s">
        <v>49</v>
      </c>
      <c r="C92" s="40">
        <v>6150</v>
      </c>
      <c r="D92" s="27"/>
      <c r="E92" s="25"/>
    </row>
    <row r="93" spans="1:5" ht="21" customHeight="1" x14ac:dyDescent="0.25">
      <c r="A93" s="59"/>
      <c r="B93" s="24" t="s">
        <v>36</v>
      </c>
      <c r="C93" s="40">
        <v>1350</v>
      </c>
      <c r="D93" s="27"/>
      <c r="E93" s="25"/>
    </row>
    <row r="94" spans="1:5" ht="21" customHeight="1" x14ac:dyDescent="0.25">
      <c r="A94" s="59"/>
      <c r="B94" s="26" t="s">
        <v>93</v>
      </c>
      <c r="C94" s="40">
        <v>7265.57</v>
      </c>
      <c r="D94" s="27"/>
      <c r="E94" s="25"/>
    </row>
    <row r="95" spans="1:5" ht="21" customHeight="1" x14ac:dyDescent="0.25">
      <c r="A95" s="59"/>
      <c r="B95" s="53" t="s">
        <v>98</v>
      </c>
      <c r="C95" s="40">
        <v>4132</v>
      </c>
      <c r="D95" s="27"/>
      <c r="E95" s="25"/>
    </row>
    <row r="96" spans="1:5" ht="15" customHeight="1" x14ac:dyDescent="0.25">
      <c r="A96" s="60"/>
      <c r="B96" s="31"/>
      <c r="C96" s="27"/>
      <c r="D96" s="32"/>
      <c r="E96" s="28"/>
    </row>
    <row r="97" spans="1:6" x14ac:dyDescent="0.25">
      <c r="A97" s="58" t="s">
        <v>16</v>
      </c>
      <c r="B97" s="22" t="s">
        <v>95</v>
      </c>
      <c r="C97" s="30">
        <v>1054</v>
      </c>
      <c r="D97" s="30"/>
      <c r="E97" s="23"/>
      <c r="F97" s="17"/>
    </row>
    <row r="98" spans="1:6" x14ac:dyDescent="0.25">
      <c r="A98" s="59"/>
      <c r="B98" s="24" t="s">
        <v>96</v>
      </c>
      <c r="C98" s="29">
        <v>328.44</v>
      </c>
      <c r="D98" s="29"/>
      <c r="E98" s="25"/>
      <c r="F98" s="17"/>
    </row>
    <row r="99" spans="1:6" x14ac:dyDescent="0.25">
      <c r="A99" s="59"/>
      <c r="B99" s="24" t="s">
        <v>37</v>
      </c>
      <c r="C99" s="46">
        <v>14112.39</v>
      </c>
      <c r="D99" s="27"/>
      <c r="E99" s="25"/>
    </row>
    <row r="100" spans="1:6" x14ac:dyDescent="0.25">
      <c r="A100" s="60"/>
      <c r="B100" s="31"/>
      <c r="C100" s="47"/>
      <c r="D100" s="32"/>
      <c r="E100" s="28"/>
    </row>
    <row r="101" spans="1:6" x14ac:dyDescent="0.25">
      <c r="A101" s="61" t="s">
        <v>17</v>
      </c>
      <c r="B101" s="33" t="s">
        <v>2</v>
      </c>
      <c r="C101" s="48">
        <v>761199.98</v>
      </c>
      <c r="D101" s="30"/>
      <c r="E101" s="23"/>
    </row>
    <row r="102" spans="1:6" ht="21" x14ac:dyDescent="0.25">
      <c r="A102" s="62"/>
      <c r="B102" s="53" t="s">
        <v>43</v>
      </c>
      <c r="C102" s="46">
        <v>3283.43</v>
      </c>
      <c r="D102" s="46"/>
      <c r="E102" s="25"/>
    </row>
    <row r="103" spans="1:6" ht="21" x14ac:dyDescent="0.25">
      <c r="A103" s="62"/>
      <c r="B103" s="50" t="s">
        <v>25</v>
      </c>
      <c r="C103" s="46">
        <v>398.06</v>
      </c>
      <c r="D103" s="46"/>
      <c r="E103" s="25"/>
    </row>
    <row r="104" spans="1:6" x14ac:dyDescent="0.25">
      <c r="A104" s="62"/>
      <c r="B104" s="26" t="s">
        <v>3</v>
      </c>
      <c r="C104" s="46">
        <v>33121.550000000003</v>
      </c>
      <c r="D104" s="27"/>
      <c r="E104" s="25"/>
    </row>
    <row r="105" spans="1:6" x14ac:dyDescent="0.25">
      <c r="A105" s="62"/>
      <c r="B105" s="26" t="s">
        <v>4</v>
      </c>
      <c r="C105" s="46">
        <v>37776.6</v>
      </c>
      <c r="D105" s="27"/>
      <c r="E105" s="25"/>
    </row>
    <row r="106" spans="1:6" x14ac:dyDescent="0.25">
      <c r="A106" s="62"/>
      <c r="B106" s="26" t="s">
        <v>5</v>
      </c>
      <c r="C106" s="46">
        <v>49653.9</v>
      </c>
      <c r="D106" s="27"/>
      <c r="E106" s="25">
        <f>7115.98+199.97</f>
        <v>7315.95</v>
      </c>
    </row>
    <row r="107" spans="1:6" x14ac:dyDescent="0.25">
      <c r="A107" s="62"/>
      <c r="B107" s="26" t="s">
        <v>6</v>
      </c>
      <c r="C107" s="46">
        <v>502.78</v>
      </c>
      <c r="D107" s="27"/>
      <c r="E107" s="25"/>
    </row>
    <row r="108" spans="1:6" ht="31.5" x14ac:dyDescent="0.25">
      <c r="A108" s="62"/>
      <c r="B108" s="53" t="s">
        <v>166</v>
      </c>
      <c r="C108" s="46">
        <v>73559.92</v>
      </c>
      <c r="D108" s="27"/>
      <c r="E108" s="25"/>
    </row>
    <row r="109" spans="1:6" x14ac:dyDescent="0.25">
      <c r="A109" s="62"/>
      <c r="B109" s="26" t="s">
        <v>18</v>
      </c>
      <c r="C109" s="46">
        <v>11158.2</v>
      </c>
      <c r="D109" s="27"/>
      <c r="E109" s="25"/>
    </row>
    <row r="110" spans="1:6" x14ac:dyDescent="0.25">
      <c r="A110" s="63"/>
      <c r="C110" s="46"/>
      <c r="D110" s="27"/>
      <c r="E110" s="25"/>
    </row>
    <row r="111" spans="1:6" x14ac:dyDescent="0.25">
      <c r="A111" s="64" t="s">
        <v>19</v>
      </c>
      <c r="B111" s="33"/>
      <c r="C111" s="30"/>
      <c r="D111" s="30"/>
      <c r="E111" s="23"/>
    </row>
    <row r="112" spans="1:6" x14ac:dyDescent="0.25">
      <c r="A112" s="65"/>
      <c r="C112" s="21">
        <f>SUM(C2:C111)</f>
        <v>2942321.5899999994</v>
      </c>
      <c r="D112" s="21">
        <f>SUM(D2:D111)</f>
        <v>173650</v>
      </c>
      <c r="E112" s="56">
        <f>E106+2762098.85</f>
        <v>2769414.8000000003</v>
      </c>
    </row>
    <row r="113" spans="1:5" x14ac:dyDescent="0.25">
      <c r="A113" s="18"/>
      <c r="B113" s="34"/>
      <c r="C113" s="35"/>
      <c r="D113" s="35"/>
      <c r="E113" s="36"/>
    </row>
    <row r="114" spans="1:5" ht="24" x14ac:dyDescent="0.25">
      <c r="E114" s="38"/>
    </row>
    <row r="115" spans="1:5" ht="24" x14ac:dyDescent="0.25">
      <c r="E115" s="38"/>
    </row>
  </sheetData>
  <mergeCells count="9">
    <mergeCell ref="A97:A100"/>
    <mergeCell ref="A101:A110"/>
    <mergeCell ref="A111:A112"/>
    <mergeCell ref="A2:A7"/>
    <mergeCell ref="A8:A15"/>
    <mergeCell ref="A16:A74"/>
    <mergeCell ref="A75:A83"/>
    <mergeCell ref="A84:A89"/>
    <mergeCell ref="A90:A96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04EC-9F8F-47A2-920D-69264BC00E37}">
  <sheetPr>
    <tabColor rgb="FFFF0000"/>
  </sheetPr>
  <dimension ref="A1:F16"/>
  <sheetViews>
    <sheetView workbookViewId="0">
      <selection activeCell="K5" sqref="K5"/>
    </sheetView>
  </sheetViews>
  <sheetFormatPr baseColWidth="10" defaultRowHeight="15" x14ac:dyDescent="0.25"/>
  <cols>
    <col min="1" max="1" width="39.5703125" style="7" customWidth="1"/>
    <col min="2" max="2" width="24.7109375" style="7" customWidth="1"/>
    <col min="3" max="3" width="21.85546875" style="7" customWidth="1"/>
    <col min="4" max="4" width="23.85546875" style="7" customWidth="1"/>
    <col min="5" max="5" width="26.28515625" style="7" customWidth="1"/>
    <col min="6" max="6" width="24.7109375" style="7" customWidth="1"/>
    <col min="7" max="16384" width="11.42578125" style="7"/>
  </cols>
  <sheetData>
    <row r="1" spans="1:6" ht="51" customHeight="1" x14ac:dyDescent="0.25">
      <c r="A1" s="3" t="s">
        <v>50</v>
      </c>
      <c r="B1" s="4" t="s">
        <v>7</v>
      </c>
      <c r="C1" s="4" t="s">
        <v>8</v>
      </c>
      <c r="D1" s="5" t="s">
        <v>159</v>
      </c>
      <c r="E1" s="5" t="s">
        <v>160</v>
      </c>
      <c r="F1" s="6" t="s">
        <v>123</v>
      </c>
    </row>
    <row r="2" spans="1:6" ht="25.5" customHeight="1" x14ac:dyDescent="0.25">
      <c r="A2" s="43" t="s">
        <v>20</v>
      </c>
      <c r="B2" s="55">
        <v>106250</v>
      </c>
      <c r="C2" s="55"/>
      <c r="D2" s="55">
        <f>SUM('Asturex ejecución Ppto 4TRI'!C2:C5)</f>
        <v>120810</v>
      </c>
      <c r="E2" s="55"/>
      <c r="F2" s="78"/>
    </row>
    <row r="3" spans="1:6" ht="30" x14ac:dyDescent="0.25">
      <c r="A3" s="43" t="s">
        <v>21</v>
      </c>
      <c r="B3" s="55">
        <v>9000</v>
      </c>
      <c r="C3" s="55"/>
      <c r="D3" s="55">
        <f>'Asturex ejecución Ppto 4TRI'!C6</f>
        <v>15518.86</v>
      </c>
      <c r="E3" s="55">
        <v>0</v>
      </c>
      <c r="F3" s="78"/>
    </row>
    <row r="4" spans="1:6" ht="34.5" hidden="1" customHeight="1" x14ac:dyDescent="0.25">
      <c r="A4" s="54" t="s">
        <v>24</v>
      </c>
      <c r="B4" s="55"/>
      <c r="C4" s="55"/>
      <c r="D4" s="55"/>
      <c r="E4" s="55"/>
      <c r="F4" s="78"/>
    </row>
    <row r="5" spans="1:6" ht="24" customHeight="1" x14ac:dyDescent="0.25">
      <c r="A5" s="43" t="s">
        <v>9</v>
      </c>
      <c r="B5" s="55">
        <v>182310</v>
      </c>
      <c r="C5" s="55"/>
      <c r="D5" s="55">
        <f>SUM('Asturex ejecución Ppto 4TRI'!C8:C14)</f>
        <v>242929.99</v>
      </c>
      <c r="E5" s="55">
        <v>0</v>
      </c>
      <c r="F5" s="78"/>
    </row>
    <row r="6" spans="1:6" ht="35.25" customHeight="1" x14ac:dyDescent="0.25">
      <c r="A6" s="43" t="s">
        <v>22</v>
      </c>
      <c r="B6" s="55">
        <v>1304315</v>
      </c>
      <c r="C6" s="55">
        <v>175550</v>
      </c>
      <c r="D6" s="55">
        <f>SUM('Asturex ejecución Ppto 4TRI'!C16:C73)</f>
        <v>1243965</v>
      </c>
      <c r="E6" s="55">
        <f>SUM('Asturex ejecución Ppto 4TRI'!D16:D73)</f>
        <v>173650</v>
      </c>
      <c r="F6" s="78"/>
    </row>
    <row r="7" spans="1:6" ht="32.25" customHeight="1" x14ac:dyDescent="0.25">
      <c r="A7" s="43" t="s">
        <v>40</v>
      </c>
      <c r="B7" s="55">
        <v>189200</v>
      </c>
      <c r="C7" s="55">
        <v>5600</v>
      </c>
      <c r="D7" s="55">
        <f>SUM('Asturex ejecución Ppto 4TRI'!C75:C82)</f>
        <v>145001.76</v>
      </c>
      <c r="E7" s="55">
        <v>0</v>
      </c>
      <c r="F7" s="78"/>
    </row>
    <row r="8" spans="1:6" ht="32.25" customHeight="1" x14ac:dyDescent="0.25">
      <c r="A8" s="43" t="s">
        <v>10</v>
      </c>
      <c r="B8" s="55">
        <v>181000</v>
      </c>
      <c r="C8" s="55"/>
      <c r="D8" s="55">
        <f>SUM('Asturex ejecución Ppto 4TRI'!C84:C88)</f>
        <v>145236.41</v>
      </c>
      <c r="E8" s="55">
        <v>0</v>
      </c>
      <c r="F8" s="78"/>
    </row>
    <row r="9" spans="1:6" ht="22.5" customHeight="1" x14ac:dyDescent="0.25">
      <c r="A9" s="43" t="s">
        <v>11</v>
      </c>
      <c r="B9" s="55">
        <v>74308</v>
      </c>
      <c r="C9" s="19"/>
      <c r="D9" s="55">
        <f>SUM('Asturex ejecución Ppto 4TRI'!C90:C95)</f>
        <v>42710.32</v>
      </c>
      <c r="E9" s="55">
        <v>0</v>
      </c>
      <c r="F9" s="78"/>
    </row>
    <row r="10" spans="1:6" ht="24.75" customHeight="1" x14ac:dyDescent="0.25">
      <c r="A10" s="43" t="s">
        <v>12</v>
      </c>
      <c r="B10" s="55">
        <v>4375</v>
      </c>
      <c r="C10" s="19"/>
      <c r="D10" s="55">
        <f>SUM('Asturex ejecución Ppto 4TRI'!C97:C100)</f>
        <v>15494.83</v>
      </c>
      <c r="E10" s="55">
        <v>0</v>
      </c>
      <c r="F10" s="78"/>
    </row>
    <row r="11" spans="1:6" ht="34.5" customHeight="1" x14ac:dyDescent="0.25">
      <c r="A11" s="43" t="s">
        <v>23</v>
      </c>
      <c r="B11" s="55">
        <v>1205392</v>
      </c>
      <c r="C11" s="19"/>
      <c r="D11" s="55">
        <f>SUM('Asturex ejecución Ppto 4TRI'!C101:C110)</f>
        <v>970654.42000000016</v>
      </c>
      <c r="E11" s="55">
        <v>0</v>
      </c>
      <c r="F11" s="78"/>
    </row>
    <row r="12" spans="1:6" ht="25.5" customHeight="1" x14ac:dyDescent="0.25">
      <c r="A12" s="8" t="s">
        <v>13</v>
      </c>
      <c r="B12" s="9">
        <f>SUM(B2:B11)</f>
        <v>3256150</v>
      </c>
      <c r="C12" s="9">
        <f>SUM(C2:C11)</f>
        <v>181150</v>
      </c>
      <c r="D12" s="10">
        <f>SUM(D2:D11)</f>
        <v>2942321.5900000003</v>
      </c>
      <c r="E12" s="10">
        <f>SUM(E2:E11)</f>
        <v>173650</v>
      </c>
      <c r="F12" s="11">
        <f>'Asturex ejecución Ppto 4TRI'!E112-F13</f>
        <v>2762098.85</v>
      </c>
    </row>
    <row r="13" spans="1:6" ht="27.75" customHeight="1" thickBot="1" x14ac:dyDescent="0.3">
      <c r="A13" s="12" t="s">
        <v>14</v>
      </c>
      <c r="B13" s="13">
        <v>25000</v>
      </c>
      <c r="C13" s="14"/>
      <c r="D13" s="15">
        <v>9788.24</v>
      </c>
      <c r="E13" s="15"/>
      <c r="F13" s="57">
        <f>'Asturex ejecución Ppto 4TRI'!E106</f>
        <v>7315.95</v>
      </c>
    </row>
    <row r="14" spans="1:6" ht="25.5" customHeight="1" x14ac:dyDescent="0.25">
      <c r="D14" s="42" t="s">
        <v>161</v>
      </c>
    </row>
    <row r="16" spans="1:6" x14ac:dyDescent="0.25">
      <c r="D16" s="16"/>
      <c r="E16" s="16"/>
    </row>
  </sheetData>
  <mergeCells count="1">
    <mergeCell ref="F2:F1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3A80-FF97-40ED-B039-2CC1296590E4}">
  <sheetPr>
    <tabColor theme="7" tint="0.39997558519241921"/>
  </sheetPr>
  <dimension ref="A1:G116"/>
  <sheetViews>
    <sheetView topLeftCell="A49" zoomScale="130" zoomScaleNormal="130" workbookViewId="0">
      <selection activeCell="F95" sqref="F94:F95"/>
    </sheetView>
  </sheetViews>
  <sheetFormatPr baseColWidth="10" defaultRowHeight="15" x14ac:dyDescent="0.25"/>
  <cols>
    <col min="1" max="1" width="32.140625" customWidth="1"/>
    <col min="2" max="2" width="67.42578125" style="26" customWidth="1"/>
    <col min="3" max="3" width="16.42578125" style="37" customWidth="1"/>
    <col min="4" max="4" width="13.140625" style="37" bestFit="1" customWidth="1"/>
    <col min="5" max="5" width="27.85546875" style="39" customWidth="1"/>
    <col min="6" max="6" width="20.85546875" customWidth="1"/>
  </cols>
  <sheetData>
    <row r="1" spans="1:7" ht="79.5" customHeight="1" x14ac:dyDescent="0.25">
      <c r="B1" s="1" t="s">
        <v>0</v>
      </c>
      <c r="C1" s="52" t="s">
        <v>129</v>
      </c>
      <c r="D1" s="52" t="s">
        <v>130</v>
      </c>
      <c r="E1" s="2" t="s">
        <v>124</v>
      </c>
    </row>
    <row r="2" spans="1:7" ht="20.25" customHeight="1" x14ac:dyDescent="0.25">
      <c r="A2" s="66" t="s">
        <v>99</v>
      </c>
      <c r="B2" s="22" t="s">
        <v>38</v>
      </c>
      <c r="C2" s="41">
        <v>91800</v>
      </c>
      <c r="D2" s="41"/>
      <c r="E2" s="23"/>
      <c r="G2" s="49"/>
    </row>
    <row r="3" spans="1:7" ht="20.25" customHeight="1" x14ac:dyDescent="0.25">
      <c r="A3" s="66"/>
      <c r="B3" s="24" t="s">
        <v>29</v>
      </c>
      <c r="C3" s="40">
        <v>21150</v>
      </c>
      <c r="D3" s="40"/>
      <c r="E3" s="25"/>
    </row>
    <row r="4" spans="1:7" x14ac:dyDescent="0.25">
      <c r="A4" s="66"/>
      <c r="B4" s="24" t="s">
        <v>39</v>
      </c>
      <c r="C4" s="40">
        <v>24375</v>
      </c>
      <c r="D4" s="40"/>
      <c r="E4" s="25"/>
      <c r="F4" s="49"/>
      <c r="G4" s="49"/>
    </row>
    <row r="5" spans="1:7" x14ac:dyDescent="0.25">
      <c r="A5" s="66"/>
      <c r="B5" s="44" t="s">
        <v>27</v>
      </c>
      <c r="C5" s="40"/>
      <c r="D5" s="40"/>
      <c r="E5" s="25"/>
      <c r="F5" s="49"/>
    </row>
    <row r="6" spans="1:7" x14ac:dyDescent="0.25">
      <c r="A6" s="66"/>
      <c r="B6" s="24" t="s">
        <v>30</v>
      </c>
      <c r="C6" s="40">
        <v>8460</v>
      </c>
      <c r="D6" s="40"/>
      <c r="E6" s="25"/>
      <c r="F6" s="49"/>
    </row>
    <row r="7" spans="1:7" x14ac:dyDescent="0.25">
      <c r="A7" s="66"/>
      <c r="B7" s="24" t="s">
        <v>54</v>
      </c>
      <c r="C7" s="40">
        <v>11609.86</v>
      </c>
      <c r="D7" s="40"/>
      <c r="E7" s="25"/>
      <c r="F7" s="17"/>
    </row>
    <row r="8" spans="1:7" x14ac:dyDescent="0.25">
      <c r="A8" s="66"/>
      <c r="B8" s="31"/>
      <c r="C8" s="32"/>
      <c r="D8" s="32"/>
      <c r="E8" s="28"/>
    </row>
    <row r="9" spans="1:7" ht="27" customHeight="1" x14ac:dyDescent="0.25">
      <c r="A9" s="67" t="s">
        <v>42</v>
      </c>
      <c r="B9" s="51" t="s">
        <v>47</v>
      </c>
      <c r="C9" s="41">
        <v>162143.9</v>
      </c>
      <c r="D9" s="41"/>
      <c r="E9" s="23"/>
    </row>
    <row r="10" spans="1:7" ht="22.5" customHeight="1" x14ac:dyDescent="0.25">
      <c r="A10" s="68"/>
      <c r="B10" s="24" t="s">
        <v>31</v>
      </c>
      <c r="C10" s="40">
        <v>6750</v>
      </c>
      <c r="D10" s="40"/>
      <c r="E10" s="25"/>
    </row>
    <row r="11" spans="1:7" ht="22.5" customHeight="1" x14ac:dyDescent="0.25">
      <c r="A11" s="68"/>
      <c r="B11" s="44" t="s">
        <v>32</v>
      </c>
      <c r="C11" s="40">
        <v>5760</v>
      </c>
      <c r="D11" s="40"/>
      <c r="E11" s="25"/>
    </row>
    <row r="12" spans="1:7" ht="22.5" customHeight="1" x14ac:dyDescent="0.25">
      <c r="A12" s="68"/>
      <c r="B12" s="44" t="s">
        <v>33</v>
      </c>
      <c r="C12" s="40">
        <v>56595.6</v>
      </c>
      <c r="D12" s="40"/>
      <c r="E12" s="25"/>
    </row>
    <row r="13" spans="1:7" ht="22.5" customHeight="1" x14ac:dyDescent="0.25">
      <c r="A13" s="68"/>
      <c r="B13" s="44" t="s">
        <v>55</v>
      </c>
      <c r="C13" s="40">
        <v>960</v>
      </c>
      <c r="D13" s="40"/>
      <c r="E13" s="25"/>
    </row>
    <row r="14" spans="1:7" ht="22.5" customHeight="1" x14ac:dyDescent="0.25">
      <c r="A14" s="68"/>
      <c r="B14" s="44" t="s">
        <v>56</v>
      </c>
      <c r="C14" s="40">
        <v>1680</v>
      </c>
      <c r="D14" s="40"/>
      <c r="E14" s="25"/>
    </row>
    <row r="15" spans="1:7" ht="22.5" customHeight="1" x14ac:dyDescent="0.25">
      <c r="A15" s="68"/>
      <c r="B15" s="44" t="s">
        <v>46</v>
      </c>
      <c r="C15" s="40">
        <v>2471.27</v>
      </c>
      <c r="D15" s="40"/>
      <c r="E15" s="25"/>
    </row>
    <row r="16" spans="1:7" ht="19.5" customHeight="1" x14ac:dyDescent="0.25">
      <c r="A16" s="69"/>
      <c r="B16" s="31"/>
      <c r="C16" s="45"/>
      <c r="D16" s="45"/>
      <c r="E16" s="28"/>
    </row>
    <row r="17" spans="1:5" ht="21" customHeight="1" x14ac:dyDescent="0.25">
      <c r="A17" s="61" t="s">
        <v>125</v>
      </c>
      <c r="B17" s="44" t="s">
        <v>131</v>
      </c>
      <c r="C17" s="40">
        <v>7455</v>
      </c>
      <c r="D17" s="29"/>
      <c r="E17" s="25"/>
    </row>
    <row r="18" spans="1:5" ht="18.75" customHeight="1" x14ac:dyDescent="0.25">
      <c r="A18" s="70"/>
      <c r="B18" s="44" t="s">
        <v>57</v>
      </c>
      <c r="C18" s="40">
        <v>18370.43</v>
      </c>
      <c r="D18" s="29"/>
      <c r="E18" s="25"/>
    </row>
    <row r="19" spans="1:5" ht="18.75" customHeight="1" x14ac:dyDescent="0.25">
      <c r="A19" s="70"/>
      <c r="B19" s="44" t="s">
        <v>133</v>
      </c>
      <c r="C19" s="40">
        <v>5071.1499999999996</v>
      </c>
      <c r="D19" s="29"/>
      <c r="E19" s="25"/>
    </row>
    <row r="20" spans="1:5" ht="18.75" customHeight="1" x14ac:dyDescent="0.25">
      <c r="A20" s="70"/>
      <c r="B20" s="44" t="s">
        <v>134</v>
      </c>
      <c r="C20" s="40"/>
      <c r="D20" s="29"/>
      <c r="E20" s="25"/>
    </row>
    <row r="21" spans="1:5" ht="18.75" customHeight="1" x14ac:dyDescent="0.25">
      <c r="A21" s="70"/>
      <c r="B21" s="44" t="s">
        <v>135</v>
      </c>
      <c r="C21" s="40">
        <v>2250</v>
      </c>
      <c r="D21" s="29"/>
      <c r="E21" s="25"/>
    </row>
    <row r="22" spans="1:5" ht="18.75" customHeight="1" x14ac:dyDescent="0.25">
      <c r="A22" s="70"/>
      <c r="B22" s="44" t="s">
        <v>136</v>
      </c>
      <c r="C22" s="40"/>
      <c r="D22" s="29"/>
      <c r="E22" s="25"/>
    </row>
    <row r="23" spans="1:5" ht="18.75" customHeight="1" x14ac:dyDescent="0.25">
      <c r="A23" s="70"/>
      <c r="B23" s="44" t="s">
        <v>137</v>
      </c>
      <c r="C23" s="40">
        <v>5750</v>
      </c>
      <c r="D23" s="29"/>
      <c r="E23" s="25"/>
    </row>
    <row r="24" spans="1:5" ht="18.75" customHeight="1" x14ac:dyDescent="0.25">
      <c r="A24" s="70"/>
      <c r="B24" s="44" t="s">
        <v>58</v>
      </c>
      <c r="C24" s="40">
        <v>14058.87</v>
      </c>
      <c r="D24" s="29">
        <v>1500</v>
      </c>
      <c r="E24" s="25"/>
    </row>
    <row r="25" spans="1:5" ht="18.75" customHeight="1" x14ac:dyDescent="0.25">
      <c r="A25" s="70"/>
      <c r="B25" s="44" t="s">
        <v>59</v>
      </c>
      <c r="C25" s="40">
        <v>13447.35</v>
      </c>
      <c r="D25" s="29">
        <v>1000</v>
      </c>
      <c r="E25" s="25"/>
    </row>
    <row r="26" spans="1:5" ht="18.75" customHeight="1" x14ac:dyDescent="0.25">
      <c r="A26" s="70"/>
      <c r="B26" s="44" t="s">
        <v>60</v>
      </c>
      <c r="C26" s="40">
        <v>17463.02</v>
      </c>
      <c r="D26" s="29">
        <v>1000</v>
      </c>
      <c r="E26" s="25"/>
    </row>
    <row r="27" spans="1:5" ht="18.75" customHeight="1" x14ac:dyDescent="0.25">
      <c r="A27" s="70"/>
      <c r="B27" s="44" t="s">
        <v>61</v>
      </c>
      <c r="C27" s="40">
        <v>9939.48</v>
      </c>
      <c r="D27" s="29">
        <v>400</v>
      </c>
      <c r="E27" s="25"/>
    </row>
    <row r="28" spans="1:5" ht="18.75" customHeight="1" x14ac:dyDescent="0.25">
      <c r="A28" s="70"/>
      <c r="B28" s="44" t="s">
        <v>62</v>
      </c>
      <c r="C28" s="40">
        <v>17752.72</v>
      </c>
      <c r="D28" s="29">
        <v>2300</v>
      </c>
      <c r="E28" s="25"/>
    </row>
    <row r="29" spans="1:5" ht="18.75" customHeight="1" x14ac:dyDescent="0.25">
      <c r="A29" s="70"/>
      <c r="B29" s="44" t="s">
        <v>138</v>
      </c>
      <c r="C29" s="40">
        <v>16560.189999999999</v>
      </c>
      <c r="D29" s="29">
        <v>1400</v>
      </c>
      <c r="E29" s="25"/>
    </row>
    <row r="30" spans="1:5" ht="18.75" customHeight="1" x14ac:dyDescent="0.25">
      <c r="A30" s="70"/>
      <c r="B30" s="44" t="s">
        <v>139</v>
      </c>
      <c r="C30" s="40">
        <v>14400</v>
      </c>
      <c r="D30" s="29"/>
      <c r="E30" s="25"/>
    </row>
    <row r="31" spans="1:5" ht="18.75" customHeight="1" x14ac:dyDescent="0.25">
      <c r="A31" s="70"/>
      <c r="B31" s="44" t="s">
        <v>140</v>
      </c>
      <c r="C31" s="40"/>
      <c r="D31" s="29">
        <v>1600</v>
      </c>
      <c r="E31" s="25"/>
    </row>
    <row r="32" spans="1:5" ht="18.75" customHeight="1" x14ac:dyDescent="0.25">
      <c r="A32" s="70"/>
      <c r="B32" s="44" t="s">
        <v>132</v>
      </c>
      <c r="C32" s="40"/>
      <c r="D32" s="29"/>
      <c r="E32" s="25"/>
    </row>
    <row r="33" spans="1:5" ht="18.75" customHeight="1" x14ac:dyDescent="0.25">
      <c r="A33" s="70"/>
      <c r="B33" s="44" t="s">
        <v>63</v>
      </c>
      <c r="C33" s="40">
        <v>18038.05</v>
      </c>
      <c r="D33" s="29">
        <v>800</v>
      </c>
      <c r="E33" s="25"/>
    </row>
    <row r="34" spans="1:5" ht="18.75" customHeight="1" x14ac:dyDescent="0.25">
      <c r="A34" s="70"/>
      <c r="B34" s="44" t="s">
        <v>64</v>
      </c>
      <c r="C34" s="40">
        <v>19461.759999999998</v>
      </c>
      <c r="D34" s="29">
        <v>2400</v>
      </c>
      <c r="E34" s="25"/>
    </row>
    <row r="35" spans="1:5" ht="18.75" customHeight="1" x14ac:dyDescent="0.25">
      <c r="A35" s="70"/>
      <c r="B35" s="44" t="s">
        <v>65</v>
      </c>
      <c r="C35" s="40">
        <v>27499.27</v>
      </c>
      <c r="D35" s="29">
        <v>1600</v>
      </c>
      <c r="E35" s="25"/>
    </row>
    <row r="36" spans="1:5" ht="18.75" customHeight="1" x14ac:dyDescent="0.25">
      <c r="A36" s="70"/>
      <c r="B36" s="44" t="s">
        <v>113</v>
      </c>
      <c r="C36" s="40">
        <v>27494.400000000001</v>
      </c>
      <c r="D36" s="29">
        <v>1900</v>
      </c>
      <c r="E36" s="25"/>
    </row>
    <row r="37" spans="1:5" ht="18.75" customHeight="1" x14ac:dyDescent="0.25">
      <c r="A37" s="70"/>
      <c r="B37" s="44" t="s">
        <v>114</v>
      </c>
      <c r="C37" s="40">
        <v>12581.35</v>
      </c>
      <c r="D37" s="29">
        <v>1200</v>
      </c>
      <c r="E37" s="25"/>
    </row>
    <row r="38" spans="1:5" ht="18.75" customHeight="1" x14ac:dyDescent="0.25">
      <c r="A38" s="70"/>
      <c r="B38" s="44" t="s">
        <v>141</v>
      </c>
      <c r="C38" s="40"/>
      <c r="D38" s="29"/>
      <c r="E38" s="25"/>
    </row>
    <row r="39" spans="1:5" ht="18.75" customHeight="1" x14ac:dyDescent="0.25">
      <c r="A39" s="70"/>
      <c r="B39" s="44" t="s">
        <v>142</v>
      </c>
      <c r="C39" s="40"/>
      <c r="D39" s="29"/>
      <c r="E39" s="25"/>
    </row>
    <row r="40" spans="1:5" ht="18.75" customHeight="1" x14ac:dyDescent="0.25">
      <c r="A40" s="70"/>
      <c r="B40" s="44" t="s">
        <v>143</v>
      </c>
      <c r="C40" s="40"/>
      <c r="D40" s="29"/>
      <c r="E40" s="25"/>
    </row>
    <row r="41" spans="1:5" ht="18.75" customHeight="1" x14ac:dyDescent="0.25">
      <c r="A41" s="70"/>
      <c r="B41" s="44" t="s">
        <v>144</v>
      </c>
      <c r="C41" s="40"/>
      <c r="D41" s="29">
        <v>2400</v>
      </c>
      <c r="E41" s="25"/>
    </row>
    <row r="42" spans="1:5" ht="18.75" customHeight="1" x14ac:dyDescent="0.25">
      <c r="A42" s="70"/>
      <c r="B42" s="44" t="s">
        <v>67</v>
      </c>
      <c r="C42" s="40">
        <v>4197.17</v>
      </c>
      <c r="D42" s="29"/>
      <c r="E42" s="25"/>
    </row>
    <row r="43" spans="1:5" ht="18.75" customHeight="1" x14ac:dyDescent="0.25">
      <c r="A43" s="70"/>
      <c r="B43" s="44" t="s">
        <v>68</v>
      </c>
      <c r="C43" s="40">
        <v>9131.92</v>
      </c>
      <c r="D43" s="29"/>
      <c r="E43" s="25"/>
    </row>
    <row r="44" spans="1:5" ht="18.75" customHeight="1" x14ac:dyDescent="0.25">
      <c r="A44" s="70"/>
      <c r="B44" s="44" t="s">
        <v>69</v>
      </c>
      <c r="C44" s="40">
        <v>141873.21</v>
      </c>
      <c r="D44" s="29">
        <v>26000</v>
      </c>
      <c r="E44" s="25"/>
    </row>
    <row r="45" spans="1:5" ht="18.75" customHeight="1" x14ac:dyDescent="0.25">
      <c r="A45" s="70"/>
      <c r="B45" s="44" t="s">
        <v>70</v>
      </c>
      <c r="C45" s="40">
        <v>13896.83</v>
      </c>
      <c r="D45" s="29">
        <v>1800</v>
      </c>
      <c r="E45" s="25"/>
    </row>
    <row r="46" spans="1:5" ht="18.75" customHeight="1" x14ac:dyDescent="0.25">
      <c r="A46" s="70"/>
      <c r="B46" s="44" t="s">
        <v>110</v>
      </c>
      <c r="C46" s="40">
        <v>2999.59</v>
      </c>
      <c r="D46" s="29"/>
      <c r="E46" s="25"/>
    </row>
    <row r="47" spans="1:5" ht="18.75" customHeight="1" x14ac:dyDescent="0.25">
      <c r="A47" s="70"/>
      <c r="B47" s="44" t="s">
        <v>145</v>
      </c>
      <c r="C47" s="40">
        <v>4159.9799999999996</v>
      </c>
      <c r="D47" s="29"/>
      <c r="E47" s="25"/>
    </row>
    <row r="48" spans="1:5" ht="18.75" customHeight="1" x14ac:dyDescent="0.25">
      <c r="A48" s="70"/>
      <c r="B48" s="44" t="s">
        <v>146</v>
      </c>
      <c r="C48" s="40">
        <v>4549.9799999999996</v>
      </c>
      <c r="D48" s="29"/>
      <c r="E48" s="25"/>
    </row>
    <row r="49" spans="1:5" ht="18.75" customHeight="1" x14ac:dyDescent="0.25">
      <c r="A49" s="70"/>
      <c r="B49" s="44" t="s">
        <v>147</v>
      </c>
      <c r="C49" s="40"/>
      <c r="D49" s="29"/>
      <c r="E49" s="25"/>
    </row>
    <row r="50" spans="1:5" ht="18.75" customHeight="1" x14ac:dyDescent="0.25">
      <c r="A50" s="70"/>
      <c r="B50" s="44" t="s">
        <v>148</v>
      </c>
      <c r="C50" s="40"/>
      <c r="D50" s="29"/>
      <c r="E50" s="25"/>
    </row>
    <row r="51" spans="1:5" ht="18.75" customHeight="1" x14ac:dyDescent="0.25">
      <c r="A51" s="70"/>
      <c r="B51" s="44" t="s">
        <v>71</v>
      </c>
      <c r="C51" s="40">
        <v>4510.96</v>
      </c>
      <c r="D51" s="29"/>
      <c r="E51" s="25"/>
    </row>
    <row r="52" spans="1:5" ht="18.75" customHeight="1" x14ac:dyDescent="0.25">
      <c r="A52" s="70"/>
      <c r="B52" s="44" t="s">
        <v>72</v>
      </c>
      <c r="C52" s="40">
        <v>3125.61</v>
      </c>
      <c r="D52" s="29"/>
      <c r="E52" s="25"/>
    </row>
    <row r="53" spans="1:5" ht="18.75" customHeight="1" x14ac:dyDescent="0.25">
      <c r="A53" s="70"/>
      <c r="B53" s="44" t="s">
        <v>73</v>
      </c>
      <c r="C53" s="40">
        <v>15482.43</v>
      </c>
      <c r="D53" s="29"/>
      <c r="E53" s="25"/>
    </row>
    <row r="54" spans="1:5" ht="18.75" customHeight="1" x14ac:dyDescent="0.25">
      <c r="A54" s="70"/>
      <c r="B54" s="44" t="s">
        <v>74</v>
      </c>
      <c r="C54" s="40">
        <v>22125.29</v>
      </c>
      <c r="D54" s="29">
        <v>3600</v>
      </c>
      <c r="E54" s="25"/>
    </row>
    <row r="55" spans="1:5" ht="18.75" customHeight="1" x14ac:dyDescent="0.25">
      <c r="A55" s="70"/>
      <c r="B55" s="44" t="s">
        <v>115</v>
      </c>
      <c r="C55" s="40"/>
      <c r="D55" s="29">
        <v>-300</v>
      </c>
      <c r="E55" s="25"/>
    </row>
    <row r="56" spans="1:5" ht="18.75" customHeight="1" x14ac:dyDescent="0.25">
      <c r="A56" s="70"/>
      <c r="B56" s="44" t="s">
        <v>75</v>
      </c>
      <c r="C56" s="40">
        <v>6665.56</v>
      </c>
      <c r="D56" s="29"/>
      <c r="E56" s="25"/>
    </row>
    <row r="57" spans="1:5" ht="18.75" customHeight="1" x14ac:dyDescent="0.25">
      <c r="A57" s="70"/>
      <c r="B57" s="44" t="s">
        <v>76</v>
      </c>
      <c r="C57" s="40">
        <v>19795.240000000002</v>
      </c>
      <c r="D57" s="29">
        <v>2100</v>
      </c>
      <c r="E57" s="25"/>
    </row>
    <row r="58" spans="1:5" ht="18.75" customHeight="1" x14ac:dyDescent="0.25">
      <c r="A58" s="70"/>
      <c r="B58" s="44" t="s">
        <v>77</v>
      </c>
      <c r="C58" s="40">
        <v>43629.009999999995</v>
      </c>
      <c r="D58" s="29">
        <v>2700</v>
      </c>
      <c r="E58" s="25"/>
    </row>
    <row r="59" spans="1:5" ht="18.75" customHeight="1" x14ac:dyDescent="0.25">
      <c r="A59" s="70"/>
      <c r="B59" s="44" t="s">
        <v>78</v>
      </c>
      <c r="C59" s="40">
        <v>246610.15</v>
      </c>
      <c r="D59" s="29">
        <v>106500</v>
      </c>
      <c r="E59" s="25"/>
    </row>
    <row r="60" spans="1:5" ht="18.75" customHeight="1" x14ac:dyDescent="0.25">
      <c r="A60" s="70"/>
      <c r="B60" s="44" t="s">
        <v>116</v>
      </c>
      <c r="C60" s="40">
        <v>14512.13</v>
      </c>
      <c r="D60" s="29"/>
      <c r="E60" s="25"/>
    </row>
    <row r="61" spans="1:5" ht="18.75" customHeight="1" x14ac:dyDescent="0.25">
      <c r="A61" s="70"/>
      <c r="B61" s="44" t="s">
        <v>117</v>
      </c>
      <c r="C61" s="40">
        <v>30714.45</v>
      </c>
      <c r="D61" s="29">
        <v>1750</v>
      </c>
      <c r="E61" s="25"/>
    </row>
    <row r="62" spans="1:5" ht="18.75" customHeight="1" x14ac:dyDescent="0.25">
      <c r="A62" s="70"/>
      <c r="B62" s="44" t="s">
        <v>79</v>
      </c>
      <c r="C62" s="40">
        <v>43890.76</v>
      </c>
      <c r="D62" s="29">
        <v>2250</v>
      </c>
      <c r="E62" s="25"/>
    </row>
    <row r="63" spans="1:5" ht="18.75" customHeight="1" x14ac:dyDescent="0.25">
      <c r="A63" s="70"/>
      <c r="B63" s="44" t="s">
        <v>149</v>
      </c>
      <c r="C63" s="40">
        <v>12086.64</v>
      </c>
      <c r="D63" s="29"/>
      <c r="E63" s="25"/>
    </row>
    <row r="64" spans="1:5" ht="18.75" customHeight="1" x14ac:dyDescent="0.25">
      <c r="A64" s="70"/>
      <c r="B64" s="44" t="s">
        <v>150</v>
      </c>
      <c r="C64" s="40">
        <v>290</v>
      </c>
      <c r="D64" s="29"/>
      <c r="E64" s="25"/>
    </row>
    <row r="65" spans="1:5" ht="18.75" customHeight="1" x14ac:dyDescent="0.25">
      <c r="A65" s="70"/>
      <c r="B65" s="44" t="s">
        <v>151</v>
      </c>
      <c r="C65" s="40"/>
      <c r="D65" s="29">
        <v>3150</v>
      </c>
      <c r="E65" s="25"/>
    </row>
    <row r="66" spans="1:5" ht="18.75" customHeight="1" x14ac:dyDescent="0.25">
      <c r="A66" s="70"/>
      <c r="B66" s="44" t="s">
        <v>152</v>
      </c>
      <c r="C66" s="40">
        <v>17566.03</v>
      </c>
      <c r="D66" s="29"/>
      <c r="E66" s="25"/>
    </row>
    <row r="67" spans="1:5" ht="18.75" customHeight="1" x14ac:dyDescent="0.25">
      <c r="A67" s="70"/>
      <c r="B67" s="44" t="s">
        <v>80</v>
      </c>
      <c r="C67" s="40">
        <v>11970</v>
      </c>
      <c r="D67" s="29"/>
      <c r="E67" s="25"/>
    </row>
    <row r="68" spans="1:5" ht="18.75" customHeight="1" x14ac:dyDescent="0.25">
      <c r="A68" s="70"/>
      <c r="B68" s="44" t="s">
        <v>81</v>
      </c>
      <c r="C68" s="40">
        <v>71356.709999999992</v>
      </c>
      <c r="D68" s="29"/>
      <c r="E68" s="25"/>
    </row>
    <row r="69" spans="1:5" ht="18.75" customHeight="1" x14ac:dyDescent="0.25">
      <c r="A69" s="70"/>
      <c r="B69" s="44" t="s">
        <v>82</v>
      </c>
      <c r="C69" s="40">
        <v>57733.26</v>
      </c>
      <c r="D69" s="29">
        <v>3000</v>
      </c>
      <c r="E69" s="25"/>
    </row>
    <row r="70" spans="1:5" ht="18.75" customHeight="1" x14ac:dyDescent="0.25">
      <c r="A70" s="70"/>
      <c r="B70" s="44" t="s">
        <v>153</v>
      </c>
      <c r="C70" s="40">
        <v>20942.919999999998</v>
      </c>
      <c r="D70" s="29"/>
      <c r="E70" s="25"/>
    </row>
    <row r="71" spans="1:5" ht="18.75" customHeight="1" x14ac:dyDescent="0.25">
      <c r="A71" s="70"/>
      <c r="B71" s="44" t="s">
        <v>119</v>
      </c>
      <c r="C71" s="40">
        <v>2334</v>
      </c>
      <c r="D71" s="29"/>
      <c r="E71" s="25"/>
    </row>
    <row r="72" spans="1:5" ht="18.75" customHeight="1" x14ac:dyDescent="0.25">
      <c r="A72" s="70"/>
      <c r="B72" s="44" t="s">
        <v>154</v>
      </c>
      <c r="C72" s="40">
        <v>3800</v>
      </c>
      <c r="D72" s="29"/>
      <c r="E72" s="25"/>
    </row>
    <row r="73" spans="1:5" ht="18.75" customHeight="1" x14ac:dyDescent="0.25">
      <c r="A73" s="70"/>
      <c r="B73" s="44" t="s">
        <v>155</v>
      </c>
      <c r="C73" s="40">
        <v>5045</v>
      </c>
      <c r="D73" s="29">
        <v>1000</v>
      </c>
      <c r="E73" s="25"/>
    </row>
    <row r="74" spans="1:5" ht="17.25" customHeight="1" x14ac:dyDescent="0.25">
      <c r="A74" s="71"/>
      <c r="B74" s="24"/>
      <c r="C74" s="27"/>
      <c r="D74" s="27"/>
      <c r="E74" s="25"/>
    </row>
    <row r="75" spans="1:5" ht="21" customHeight="1" x14ac:dyDescent="0.25">
      <c r="A75" s="72" t="s">
        <v>41</v>
      </c>
      <c r="B75" s="51" t="s">
        <v>83</v>
      </c>
      <c r="C75" s="41">
        <v>95789.38</v>
      </c>
      <c r="D75" s="41"/>
      <c r="E75" s="23"/>
    </row>
    <row r="76" spans="1:5" ht="21" customHeight="1" x14ac:dyDescent="0.25">
      <c r="A76" s="72"/>
      <c r="B76" s="44" t="s">
        <v>84</v>
      </c>
      <c r="C76" s="40">
        <v>11650</v>
      </c>
      <c r="D76" s="40"/>
      <c r="E76" s="25"/>
    </row>
    <row r="77" spans="1:5" ht="21" customHeight="1" x14ac:dyDescent="0.25">
      <c r="A77" s="72"/>
      <c r="B77" s="44" t="s">
        <v>106</v>
      </c>
      <c r="C77" s="40">
        <v>2700</v>
      </c>
      <c r="D77" s="40"/>
      <c r="E77" s="25"/>
    </row>
    <row r="78" spans="1:5" ht="21" customHeight="1" x14ac:dyDescent="0.25">
      <c r="A78" s="72"/>
      <c r="B78" s="44" t="s">
        <v>86</v>
      </c>
      <c r="C78" s="40"/>
      <c r="D78" s="40"/>
      <c r="E78" s="25"/>
    </row>
    <row r="79" spans="1:5" ht="30" customHeight="1" x14ac:dyDescent="0.25">
      <c r="A79" s="72"/>
      <c r="B79" s="44" t="s">
        <v>107</v>
      </c>
      <c r="C79" s="40">
        <v>11346.93</v>
      </c>
      <c r="D79" s="40"/>
      <c r="E79" s="25"/>
    </row>
    <row r="80" spans="1:5" ht="21" customHeight="1" x14ac:dyDescent="0.25">
      <c r="A80" s="72"/>
      <c r="B80" s="44" t="s">
        <v>88</v>
      </c>
      <c r="C80" s="40"/>
      <c r="D80" s="40"/>
      <c r="E80" s="25"/>
    </row>
    <row r="81" spans="1:5" x14ac:dyDescent="0.25">
      <c r="A81" s="73"/>
      <c r="B81" s="24" t="s">
        <v>89</v>
      </c>
      <c r="C81" s="40">
        <v>4891.59</v>
      </c>
      <c r="D81" s="40"/>
      <c r="E81" s="25"/>
    </row>
    <row r="82" spans="1:5" x14ac:dyDescent="0.25">
      <c r="A82" s="73"/>
      <c r="B82" s="24" t="s">
        <v>90</v>
      </c>
      <c r="C82" s="40"/>
      <c r="D82" s="40"/>
      <c r="E82" s="25"/>
    </row>
    <row r="83" spans="1:5" x14ac:dyDescent="0.25">
      <c r="A83" s="73"/>
      <c r="B83" s="26" t="s">
        <v>108</v>
      </c>
      <c r="C83" s="40">
        <v>7325</v>
      </c>
      <c r="D83" s="40"/>
      <c r="E83" s="25"/>
    </row>
    <row r="84" spans="1:5" ht="18" customHeight="1" x14ac:dyDescent="0.25">
      <c r="A84" s="74"/>
      <c r="B84" s="20"/>
      <c r="C84" s="40"/>
      <c r="D84" s="40"/>
      <c r="E84" s="25"/>
    </row>
    <row r="85" spans="1:5" ht="20.25" customHeight="1" x14ac:dyDescent="0.25">
      <c r="A85" s="75" t="s">
        <v>15</v>
      </c>
      <c r="B85" s="22" t="s">
        <v>1</v>
      </c>
      <c r="C85" s="41">
        <v>3194.63</v>
      </c>
      <c r="D85" s="30"/>
      <c r="E85" s="23"/>
    </row>
    <row r="86" spans="1:5" ht="18.75" customHeight="1" x14ac:dyDescent="0.25">
      <c r="A86" s="76"/>
      <c r="B86" s="24" t="s">
        <v>92</v>
      </c>
      <c r="C86" s="40">
        <v>3384</v>
      </c>
      <c r="D86" s="29"/>
      <c r="E86" s="25"/>
    </row>
    <row r="87" spans="1:5" ht="15" customHeight="1" x14ac:dyDescent="0.25">
      <c r="A87" s="76"/>
      <c r="B87" s="24" t="s">
        <v>34</v>
      </c>
      <c r="C87" s="40">
        <v>37017.1</v>
      </c>
      <c r="D87" s="29"/>
      <c r="E87" s="25"/>
    </row>
    <row r="88" spans="1:5" ht="15" customHeight="1" x14ac:dyDescent="0.25">
      <c r="A88" s="76"/>
      <c r="B88" s="24" t="s">
        <v>35</v>
      </c>
      <c r="C88" s="40">
        <v>51127.95</v>
      </c>
      <c r="D88" s="29"/>
      <c r="E88" s="25"/>
    </row>
    <row r="89" spans="1:5" ht="15" customHeight="1" x14ac:dyDescent="0.25">
      <c r="A89" s="77"/>
      <c r="B89" s="31"/>
      <c r="C89" s="32"/>
      <c r="D89" s="32"/>
      <c r="E89" s="28"/>
    </row>
    <row r="90" spans="1:5" ht="21" customHeight="1" x14ac:dyDescent="0.25">
      <c r="A90" s="58" t="s">
        <v>26</v>
      </c>
      <c r="B90" s="24" t="s">
        <v>28</v>
      </c>
      <c r="C90" s="41">
        <v>9600</v>
      </c>
      <c r="D90" s="27"/>
      <c r="E90" s="25"/>
    </row>
    <row r="91" spans="1:5" ht="21" customHeight="1" x14ac:dyDescent="0.25">
      <c r="A91" s="59"/>
      <c r="B91" s="24" t="s">
        <v>48</v>
      </c>
      <c r="C91" s="40">
        <v>4485</v>
      </c>
      <c r="D91" s="27"/>
      <c r="E91" s="25"/>
    </row>
    <row r="92" spans="1:5" ht="21" customHeight="1" x14ac:dyDescent="0.25">
      <c r="A92" s="59"/>
      <c r="B92" s="24" t="s">
        <v>49</v>
      </c>
      <c r="C92" s="40">
        <v>3150</v>
      </c>
      <c r="D92" s="27"/>
      <c r="E92" s="25"/>
    </row>
    <row r="93" spans="1:5" ht="21" customHeight="1" x14ac:dyDescent="0.25">
      <c r="A93" s="59"/>
      <c r="B93" s="24" t="s">
        <v>36</v>
      </c>
      <c r="C93" s="40">
        <v>900</v>
      </c>
      <c r="D93" s="27"/>
      <c r="E93" s="25"/>
    </row>
    <row r="94" spans="1:5" ht="21" customHeight="1" x14ac:dyDescent="0.25">
      <c r="A94" s="59"/>
      <c r="B94" s="26" t="s">
        <v>93</v>
      </c>
      <c r="C94" s="40">
        <v>7265.57</v>
      </c>
      <c r="D94" s="27"/>
      <c r="E94" s="25"/>
    </row>
    <row r="95" spans="1:5" ht="21" customHeight="1" x14ac:dyDescent="0.25">
      <c r="A95" s="59"/>
      <c r="B95" s="53" t="s">
        <v>98</v>
      </c>
      <c r="C95" s="40">
        <v>2066</v>
      </c>
      <c r="D95" s="27"/>
      <c r="E95" s="25"/>
    </row>
    <row r="96" spans="1:5" ht="15" customHeight="1" x14ac:dyDescent="0.25">
      <c r="A96" s="60"/>
      <c r="B96" s="31"/>
      <c r="C96" s="27"/>
      <c r="D96" s="32"/>
      <c r="E96" s="28"/>
    </row>
    <row r="97" spans="1:6" x14ac:dyDescent="0.25">
      <c r="A97" s="58" t="s">
        <v>16</v>
      </c>
      <c r="B97" s="22" t="s">
        <v>95</v>
      </c>
      <c r="C97" s="30">
        <v>1054</v>
      </c>
      <c r="D97" s="30"/>
      <c r="E97" s="23"/>
      <c r="F97" s="17"/>
    </row>
    <row r="98" spans="1:6" x14ac:dyDescent="0.25">
      <c r="A98" s="59"/>
      <c r="B98" s="24" t="s">
        <v>96</v>
      </c>
      <c r="C98" s="29"/>
      <c r="D98" s="29"/>
      <c r="E98" s="25"/>
      <c r="F98" s="17"/>
    </row>
    <row r="99" spans="1:6" x14ac:dyDescent="0.25">
      <c r="A99" s="59"/>
      <c r="B99" s="24" t="s">
        <v>37</v>
      </c>
      <c r="C99" s="46">
        <v>500</v>
      </c>
      <c r="D99" s="27"/>
      <c r="E99" s="25"/>
    </row>
    <row r="100" spans="1:6" x14ac:dyDescent="0.25">
      <c r="A100" s="59"/>
      <c r="B100" s="24" t="s">
        <v>97</v>
      </c>
      <c r="C100" s="46"/>
      <c r="D100" s="27"/>
      <c r="E100" s="25"/>
    </row>
    <row r="101" spans="1:6" x14ac:dyDescent="0.25">
      <c r="A101" s="60"/>
      <c r="B101" s="31"/>
      <c r="C101" s="47"/>
      <c r="D101" s="32"/>
      <c r="E101" s="28"/>
    </row>
    <row r="102" spans="1:6" x14ac:dyDescent="0.25">
      <c r="A102" s="61" t="s">
        <v>17</v>
      </c>
      <c r="B102" s="33" t="s">
        <v>2</v>
      </c>
      <c r="C102" s="48">
        <v>589824.19999999995</v>
      </c>
      <c r="D102" s="30"/>
      <c r="E102" s="23"/>
    </row>
    <row r="103" spans="1:6" ht="21" x14ac:dyDescent="0.25">
      <c r="A103" s="62"/>
      <c r="B103" s="53" t="s">
        <v>43</v>
      </c>
      <c r="C103" s="46">
        <v>2268.66</v>
      </c>
      <c r="D103" s="46"/>
      <c r="E103" s="25"/>
    </row>
    <row r="104" spans="1:6" ht="21" x14ac:dyDescent="0.25">
      <c r="A104" s="62"/>
      <c r="B104" s="50" t="s">
        <v>25</v>
      </c>
      <c r="C104" s="46">
        <v>358.06</v>
      </c>
      <c r="D104" s="46"/>
      <c r="E104" s="25"/>
    </row>
    <row r="105" spans="1:6" x14ac:dyDescent="0.25">
      <c r="A105" s="62"/>
      <c r="B105" s="26" t="s">
        <v>3</v>
      </c>
      <c r="C105" s="46">
        <v>24731.57</v>
      </c>
      <c r="D105" s="27"/>
      <c r="E105" s="25"/>
    </row>
    <row r="106" spans="1:6" x14ac:dyDescent="0.25">
      <c r="A106" s="62"/>
      <c r="B106" s="26" t="s">
        <v>4</v>
      </c>
      <c r="C106" s="46">
        <v>30286.62</v>
      </c>
      <c r="D106" s="27"/>
      <c r="E106" s="25"/>
    </row>
    <row r="107" spans="1:6" x14ac:dyDescent="0.25">
      <c r="A107" s="62"/>
      <c r="B107" s="26" t="s">
        <v>5</v>
      </c>
      <c r="C107" s="46">
        <v>33786.68</v>
      </c>
      <c r="D107" s="27"/>
      <c r="E107" s="25">
        <v>5025.4399999999996</v>
      </c>
    </row>
    <row r="108" spans="1:6" x14ac:dyDescent="0.25">
      <c r="A108" s="62"/>
      <c r="B108" s="26" t="s">
        <v>6</v>
      </c>
      <c r="C108" s="46">
        <v>462.61</v>
      </c>
      <c r="D108" s="27"/>
      <c r="E108" s="25"/>
    </row>
    <row r="109" spans="1:6" ht="31.5" x14ac:dyDescent="0.25">
      <c r="A109" s="62"/>
      <c r="B109" s="53" t="s">
        <v>156</v>
      </c>
      <c r="C109" s="46">
        <v>53897.31</v>
      </c>
      <c r="D109" s="27"/>
      <c r="E109" s="25"/>
    </row>
    <row r="110" spans="1:6" x14ac:dyDescent="0.25">
      <c r="A110" s="62"/>
      <c r="B110" s="26" t="s">
        <v>18</v>
      </c>
      <c r="C110" s="46">
        <v>8048.3</v>
      </c>
      <c r="D110" s="27"/>
      <c r="E110" s="25"/>
    </row>
    <row r="111" spans="1:6" x14ac:dyDescent="0.25">
      <c r="A111" s="63"/>
      <c r="C111" s="46"/>
      <c r="D111" s="27"/>
      <c r="E111" s="25"/>
    </row>
    <row r="112" spans="1:6" x14ac:dyDescent="0.25">
      <c r="A112" s="64" t="s">
        <v>19</v>
      </c>
      <c r="B112" s="33"/>
      <c r="C112" s="30"/>
      <c r="D112" s="30"/>
      <c r="E112" s="23"/>
    </row>
    <row r="113" spans="1:5" x14ac:dyDescent="0.25">
      <c r="A113" s="65"/>
      <c r="C113" s="21">
        <f>SUM(C2:C112)</f>
        <v>2477454.6599999997</v>
      </c>
      <c r="D113" s="21">
        <f>SUM(D2:D112)</f>
        <v>173050</v>
      </c>
      <c r="E113" s="56">
        <f>E107+3117647.98</f>
        <v>3122673.42</v>
      </c>
    </row>
    <row r="114" spans="1:5" x14ac:dyDescent="0.25">
      <c r="A114" s="18"/>
      <c r="B114" s="34"/>
      <c r="C114" s="35"/>
      <c r="D114" s="35"/>
      <c r="E114" s="36"/>
    </row>
    <row r="115" spans="1:5" ht="24" x14ac:dyDescent="0.25">
      <c r="E115" s="38"/>
    </row>
    <row r="116" spans="1:5" ht="24" x14ac:dyDescent="0.25">
      <c r="E116" s="38"/>
    </row>
  </sheetData>
  <mergeCells count="9">
    <mergeCell ref="A97:A101"/>
    <mergeCell ref="A102:A111"/>
    <mergeCell ref="A112:A113"/>
    <mergeCell ref="A2:A8"/>
    <mergeCell ref="A9:A16"/>
    <mergeCell ref="A17:A74"/>
    <mergeCell ref="A75:A84"/>
    <mergeCell ref="A85:A89"/>
    <mergeCell ref="A90:A96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3C83-621E-405B-BA58-0326DC0DA75F}">
  <sheetPr>
    <tabColor theme="7" tint="0.39997558519241921"/>
  </sheetPr>
  <dimension ref="A1:F16"/>
  <sheetViews>
    <sheetView workbookViewId="0">
      <selection activeCell="J8" sqref="J8"/>
    </sheetView>
  </sheetViews>
  <sheetFormatPr baseColWidth="10" defaultRowHeight="15" x14ac:dyDescent="0.25"/>
  <cols>
    <col min="1" max="1" width="39.5703125" style="7" customWidth="1"/>
    <col min="2" max="2" width="24.7109375" style="7" customWidth="1"/>
    <col min="3" max="3" width="21.85546875" style="7" customWidth="1"/>
    <col min="4" max="4" width="23.85546875" style="7" customWidth="1"/>
    <col min="5" max="5" width="26.28515625" style="7" customWidth="1"/>
    <col min="6" max="6" width="24.7109375" style="7" customWidth="1"/>
    <col min="7" max="16384" width="11.42578125" style="7"/>
  </cols>
  <sheetData>
    <row r="1" spans="1:6" ht="51" customHeight="1" x14ac:dyDescent="0.25">
      <c r="A1" s="3" t="s">
        <v>50</v>
      </c>
      <c r="B1" s="4" t="s">
        <v>7</v>
      </c>
      <c r="C1" s="4" t="s">
        <v>8</v>
      </c>
      <c r="D1" s="5" t="s">
        <v>126</v>
      </c>
      <c r="E1" s="5" t="s">
        <v>127</v>
      </c>
      <c r="F1" s="6" t="s">
        <v>123</v>
      </c>
    </row>
    <row r="2" spans="1:6" ht="25.5" customHeight="1" x14ac:dyDescent="0.25">
      <c r="A2" s="43" t="s">
        <v>20</v>
      </c>
      <c r="B2" s="55">
        <v>106250</v>
      </c>
      <c r="C2" s="55"/>
      <c r="D2" s="55">
        <f>SUM( 'Asturex ejecución Ppto 3TRIM'!C2:C6)</f>
        <v>145785</v>
      </c>
      <c r="E2" s="55"/>
      <c r="F2" s="78"/>
    </row>
    <row r="3" spans="1:6" ht="30" x14ac:dyDescent="0.25">
      <c r="A3" s="43" t="s">
        <v>21</v>
      </c>
      <c r="B3" s="55">
        <v>9000</v>
      </c>
      <c r="C3" s="55"/>
      <c r="D3" s="55">
        <f>'Asturex ejecución Ppto 3TRIM'!C7</f>
        <v>11609.86</v>
      </c>
      <c r="E3" s="55">
        <v>0</v>
      </c>
      <c r="F3" s="78"/>
    </row>
    <row r="4" spans="1:6" ht="34.5" hidden="1" customHeight="1" x14ac:dyDescent="0.25">
      <c r="A4" s="54" t="s">
        <v>24</v>
      </c>
      <c r="B4" s="55"/>
      <c r="C4" s="55"/>
      <c r="D4" s="55"/>
      <c r="E4" s="55"/>
      <c r="F4" s="78"/>
    </row>
    <row r="5" spans="1:6" ht="24" customHeight="1" x14ac:dyDescent="0.25">
      <c r="A5" s="43" t="s">
        <v>9</v>
      </c>
      <c r="B5" s="55">
        <v>182310</v>
      </c>
      <c r="C5" s="55"/>
      <c r="D5" s="55">
        <f>SUM('Asturex ejecución Ppto 3TRIM'!C9:C15)</f>
        <v>236360.77</v>
      </c>
      <c r="E5" s="55">
        <v>0</v>
      </c>
      <c r="F5" s="78"/>
    </row>
    <row r="6" spans="1:6" ht="35.25" customHeight="1" x14ac:dyDescent="0.25">
      <c r="A6" s="43" t="s">
        <v>22</v>
      </c>
      <c r="B6" s="55">
        <v>1304315</v>
      </c>
      <c r="C6" s="55">
        <v>175550</v>
      </c>
      <c r="D6" s="55">
        <f>SUM('Asturex ejecución Ppto 3TRIM'!C17:C74)</f>
        <v>1082587.8699999999</v>
      </c>
      <c r="E6" s="55">
        <f>SUM('Asturex ejecución Ppto 3TRIM'!D17:D74)</f>
        <v>173050</v>
      </c>
      <c r="F6" s="78"/>
    </row>
    <row r="7" spans="1:6" ht="24" customHeight="1" x14ac:dyDescent="0.25">
      <c r="A7" s="43" t="s">
        <v>40</v>
      </c>
      <c r="B7" s="55">
        <v>189200</v>
      </c>
      <c r="C7" s="55">
        <v>5600</v>
      </c>
      <c r="D7" s="55">
        <f>SUM('Asturex ejecución Ppto 3TRIM'!C75:C83)</f>
        <v>133702.9</v>
      </c>
      <c r="E7" s="55">
        <v>0</v>
      </c>
      <c r="F7" s="78"/>
    </row>
    <row r="8" spans="1:6" ht="32.25" customHeight="1" x14ac:dyDescent="0.25">
      <c r="A8" s="43" t="s">
        <v>10</v>
      </c>
      <c r="B8" s="55">
        <v>181000</v>
      </c>
      <c r="C8" s="55"/>
      <c r="D8" s="55">
        <f>SUM('Asturex ejecución Ppto 3TRIM'!C85:C88)</f>
        <v>94723.68</v>
      </c>
      <c r="E8" s="55">
        <v>0</v>
      </c>
      <c r="F8" s="78"/>
    </row>
    <row r="9" spans="1:6" ht="22.5" customHeight="1" x14ac:dyDescent="0.25">
      <c r="A9" s="43" t="s">
        <v>11</v>
      </c>
      <c r="B9" s="55">
        <v>74308</v>
      </c>
      <c r="C9" s="19"/>
      <c r="D9" s="55">
        <f>SUM('Asturex ejecución Ppto 3TRIM'!C90:C95)</f>
        <v>27466.57</v>
      </c>
      <c r="E9" s="55">
        <v>0</v>
      </c>
      <c r="F9" s="78"/>
    </row>
    <row r="10" spans="1:6" ht="24.75" customHeight="1" x14ac:dyDescent="0.25">
      <c r="A10" s="43" t="s">
        <v>12</v>
      </c>
      <c r="B10" s="55">
        <v>4375</v>
      </c>
      <c r="C10" s="19"/>
      <c r="D10" s="55">
        <f>SUM('Asturex ejecución Ppto 3TRIM'!C97:C100)</f>
        <v>1554</v>
      </c>
      <c r="E10" s="55">
        <v>0</v>
      </c>
      <c r="F10" s="78"/>
    </row>
    <row r="11" spans="1:6" ht="34.5" customHeight="1" x14ac:dyDescent="0.25">
      <c r="A11" s="43" t="s">
        <v>23</v>
      </c>
      <c r="B11" s="55">
        <v>1205392</v>
      </c>
      <c r="C11" s="19"/>
      <c r="D11" s="55">
        <f>SUM('Asturex ejecución Ppto 3TRIM'!C102:C110)</f>
        <v>743664.01</v>
      </c>
      <c r="E11" s="55">
        <v>0</v>
      </c>
      <c r="F11" s="78"/>
    </row>
    <row r="12" spans="1:6" ht="25.5" customHeight="1" x14ac:dyDescent="0.25">
      <c r="A12" s="8" t="s">
        <v>13</v>
      </c>
      <c r="B12" s="9">
        <f>SUM(B2:B11)</f>
        <v>3256150</v>
      </c>
      <c r="C12" s="9">
        <f>SUM(C2:C11)</f>
        <v>181150</v>
      </c>
      <c r="D12" s="10">
        <f>SUM(D2:D11)</f>
        <v>2477454.66</v>
      </c>
      <c r="E12" s="10">
        <f>SUM(E2:E11)</f>
        <v>173050</v>
      </c>
      <c r="F12" s="11">
        <f>'Asturex ejecución Ppto 3TRIM'!E113-F13</f>
        <v>3117647.98</v>
      </c>
    </row>
    <row r="13" spans="1:6" ht="27.75" customHeight="1" thickBot="1" x14ac:dyDescent="0.3">
      <c r="A13" s="12" t="s">
        <v>14</v>
      </c>
      <c r="B13" s="13">
        <v>25000</v>
      </c>
      <c r="C13" s="14"/>
      <c r="D13" s="15">
        <v>6256.98</v>
      </c>
      <c r="E13" s="15"/>
      <c r="F13" s="57">
        <f>'Asturex ejecución Ppto 3TRIM'!E107</f>
        <v>5025.4399999999996</v>
      </c>
    </row>
    <row r="14" spans="1:6" ht="25.5" customHeight="1" x14ac:dyDescent="0.25">
      <c r="D14" s="42" t="s">
        <v>128</v>
      </c>
    </row>
    <row r="16" spans="1:6" x14ac:dyDescent="0.25">
      <c r="D16" s="16"/>
      <c r="E16" s="16"/>
    </row>
  </sheetData>
  <mergeCells count="1">
    <mergeCell ref="F2:F1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BC28-053C-4BF0-9806-A72C76D5F710}">
  <sheetPr>
    <tabColor rgb="FF92D050"/>
  </sheetPr>
  <dimension ref="A1:G96"/>
  <sheetViews>
    <sheetView topLeftCell="A81" zoomScale="130" zoomScaleNormal="130" workbookViewId="0">
      <selection activeCell="B98" sqref="B98"/>
    </sheetView>
  </sheetViews>
  <sheetFormatPr baseColWidth="10" defaultRowHeight="15" x14ac:dyDescent="0.25"/>
  <cols>
    <col min="1" max="1" width="32.140625" customWidth="1"/>
    <col min="2" max="2" width="67.42578125" style="26" customWidth="1"/>
    <col min="3" max="3" width="16.42578125" style="37" customWidth="1"/>
    <col min="4" max="4" width="13.140625" style="37" bestFit="1" customWidth="1"/>
    <col min="5" max="5" width="27.85546875" style="39" customWidth="1"/>
    <col min="6" max="6" width="20.85546875" customWidth="1"/>
  </cols>
  <sheetData>
    <row r="1" spans="1:7" ht="79.5" customHeight="1" x14ac:dyDescent="0.25">
      <c r="B1" s="1" t="s">
        <v>0</v>
      </c>
      <c r="C1" s="52" t="s">
        <v>101</v>
      </c>
      <c r="D1" s="52" t="s">
        <v>102</v>
      </c>
      <c r="E1" s="2" t="s">
        <v>124</v>
      </c>
    </row>
    <row r="2" spans="1:7" ht="20.25" customHeight="1" x14ac:dyDescent="0.25">
      <c r="A2" s="66" t="s">
        <v>99</v>
      </c>
      <c r="B2" s="22" t="s">
        <v>38</v>
      </c>
      <c r="C2" s="41">
        <v>87300</v>
      </c>
      <c r="D2" s="41"/>
      <c r="E2" s="23"/>
      <c r="G2" s="49"/>
    </row>
    <row r="3" spans="1:7" ht="20.25" customHeight="1" x14ac:dyDescent="0.25">
      <c r="A3" s="66"/>
      <c r="B3" s="24" t="s">
        <v>29</v>
      </c>
      <c r="C3" s="40">
        <v>21150</v>
      </c>
      <c r="D3" s="40"/>
      <c r="E3" s="25"/>
    </row>
    <row r="4" spans="1:7" x14ac:dyDescent="0.25">
      <c r="A4" s="66"/>
      <c r="B4" s="24" t="s">
        <v>39</v>
      </c>
      <c r="C4" s="40">
        <v>15375</v>
      </c>
      <c r="D4" s="40"/>
      <c r="E4" s="25"/>
      <c r="F4" s="49"/>
      <c r="G4" s="49"/>
    </row>
    <row r="5" spans="1:7" x14ac:dyDescent="0.25">
      <c r="A5" s="66"/>
      <c r="B5" s="44" t="s">
        <v>27</v>
      </c>
      <c r="C5" s="40"/>
      <c r="D5" s="40"/>
      <c r="E5" s="25"/>
      <c r="F5" s="49"/>
    </row>
    <row r="6" spans="1:7" x14ac:dyDescent="0.25">
      <c r="A6" s="66"/>
      <c r="B6" s="24" t="s">
        <v>30</v>
      </c>
      <c r="C6" s="40"/>
      <c r="D6" s="40"/>
      <c r="E6" s="25"/>
      <c r="F6" s="49"/>
    </row>
    <row r="7" spans="1:7" x14ac:dyDescent="0.25">
      <c r="A7" s="66"/>
      <c r="B7" s="24" t="s">
        <v>54</v>
      </c>
      <c r="C7" s="40">
        <v>11100</v>
      </c>
      <c r="D7" s="40"/>
      <c r="E7" s="25"/>
      <c r="F7" s="17"/>
    </row>
    <row r="8" spans="1:7" x14ac:dyDescent="0.25">
      <c r="A8" s="66"/>
      <c r="B8" s="31"/>
      <c r="C8" s="32"/>
      <c r="D8" s="32"/>
      <c r="E8" s="28"/>
    </row>
    <row r="9" spans="1:7" ht="27" customHeight="1" x14ac:dyDescent="0.25">
      <c r="A9" s="67" t="s">
        <v>42</v>
      </c>
      <c r="B9" s="51" t="s">
        <v>47</v>
      </c>
      <c r="C9" s="41">
        <v>148688.29999999999</v>
      </c>
      <c r="D9" s="41"/>
      <c r="E9" s="23"/>
    </row>
    <row r="10" spans="1:7" ht="22.5" customHeight="1" x14ac:dyDescent="0.25">
      <c r="A10" s="68"/>
      <c r="B10" s="24" t="s">
        <v>31</v>
      </c>
      <c r="C10" s="40">
        <v>750</v>
      </c>
      <c r="D10" s="40"/>
      <c r="E10" s="25"/>
    </row>
    <row r="11" spans="1:7" ht="22.5" customHeight="1" x14ac:dyDescent="0.25">
      <c r="A11" s="68"/>
      <c r="B11" s="44" t="s">
        <v>32</v>
      </c>
      <c r="C11" s="40">
        <v>2880</v>
      </c>
      <c r="D11" s="40"/>
      <c r="E11" s="25"/>
    </row>
    <row r="12" spans="1:7" ht="22.5" customHeight="1" x14ac:dyDescent="0.25">
      <c r="A12" s="68"/>
      <c r="B12" s="44" t="s">
        <v>33</v>
      </c>
      <c r="C12" s="40">
        <v>53499.6</v>
      </c>
      <c r="D12" s="40"/>
      <c r="E12" s="25"/>
    </row>
    <row r="13" spans="1:7" ht="22.5" customHeight="1" x14ac:dyDescent="0.25">
      <c r="A13" s="68"/>
      <c r="B13" s="44" t="s">
        <v>55</v>
      </c>
      <c r="C13" s="40">
        <v>960</v>
      </c>
      <c r="D13" s="40"/>
      <c r="E13" s="25"/>
    </row>
    <row r="14" spans="1:7" ht="22.5" customHeight="1" x14ac:dyDescent="0.25">
      <c r="A14" s="68"/>
      <c r="B14" s="44" t="s">
        <v>56</v>
      </c>
      <c r="C14" s="40">
        <v>1680</v>
      </c>
      <c r="D14" s="40"/>
      <c r="E14" s="25"/>
    </row>
    <row r="15" spans="1:7" ht="22.5" customHeight="1" x14ac:dyDescent="0.25">
      <c r="A15" s="68"/>
      <c r="B15" s="44" t="s">
        <v>46</v>
      </c>
      <c r="C15" s="40">
        <v>1946.27</v>
      </c>
      <c r="D15" s="40"/>
      <c r="E15" s="25"/>
    </row>
    <row r="16" spans="1:7" ht="19.5" customHeight="1" x14ac:dyDescent="0.25">
      <c r="A16" s="69"/>
      <c r="B16" s="31"/>
      <c r="C16" s="45"/>
      <c r="D16" s="45"/>
      <c r="E16" s="28"/>
    </row>
    <row r="17" spans="1:5" ht="21" customHeight="1" x14ac:dyDescent="0.25">
      <c r="A17" s="61" t="s">
        <v>125</v>
      </c>
      <c r="B17" s="44" t="s">
        <v>120</v>
      </c>
      <c r="C17" s="40">
        <v>2991</v>
      </c>
      <c r="D17" s="29"/>
      <c r="E17" s="25"/>
    </row>
    <row r="18" spans="1:5" ht="18.75" customHeight="1" x14ac:dyDescent="0.25">
      <c r="A18" s="70"/>
      <c r="B18" s="44" t="s">
        <v>57</v>
      </c>
      <c r="C18" s="40">
        <v>18370.43</v>
      </c>
      <c r="D18" s="29"/>
      <c r="E18" s="25"/>
    </row>
    <row r="19" spans="1:5" ht="18.75" customHeight="1" x14ac:dyDescent="0.25">
      <c r="A19" s="70"/>
      <c r="B19" s="44" t="s">
        <v>58</v>
      </c>
      <c r="C19" s="40">
        <v>14058.87</v>
      </c>
      <c r="D19" s="29">
        <v>1500</v>
      </c>
      <c r="E19" s="25"/>
    </row>
    <row r="20" spans="1:5" ht="18.75" customHeight="1" x14ac:dyDescent="0.25">
      <c r="A20" s="70"/>
      <c r="B20" s="44" t="s">
        <v>59</v>
      </c>
      <c r="C20" s="40">
        <v>13447.35</v>
      </c>
      <c r="D20" s="29">
        <v>1000</v>
      </c>
      <c r="E20" s="25"/>
    </row>
    <row r="21" spans="1:5" ht="18.75" customHeight="1" x14ac:dyDescent="0.25">
      <c r="A21" s="70"/>
      <c r="B21" s="44" t="s">
        <v>60</v>
      </c>
      <c r="C21" s="40">
        <v>17463.02</v>
      </c>
      <c r="D21" s="29">
        <v>1000</v>
      </c>
      <c r="E21" s="25"/>
    </row>
    <row r="22" spans="1:5" ht="18.75" customHeight="1" x14ac:dyDescent="0.25">
      <c r="A22" s="70"/>
      <c r="B22" s="44" t="s">
        <v>61</v>
      </c>
      <c r="C22" s="40">
        <v>9939.48</v>
      </c>
      <c r="D22" s="29">
        <v>400</v>
      </c>
      <c r="E22" s="25"/>
    </row>
    <row r="23" spans="1:5" ht="18.75" customHeight="1" x14ac:dyDescent="0.25">
      <c r="A23" s="70"/>
      <c r="B23" s="44" t="s">
        <v>62</v>
      </c>
      <c r="C23" s="40">
        <v>17752.72</v>
      </c>
      <c r="D23" s="29">
        <v>2300</v>
      </c>
      <c r="E23" s="25"/>
    </row>
    <row r="24" spans="1:5" ht="18.75" customHeight="1" x14ac:dyDescent="0.25">
      <c r="A24" s="70"/>
      <c r="B24" s="44" t="s">
        <v>112</v>
      </c>
      <c r="C24" s="40"/>
      <c r="D24" s="29">
        <v>400</v>
      </c>
      <c r="E24" s="25"/>
    </row>
    <row r="25" spans="1:5" ht="18.75" customHeight="1" x14ac:dyDescent="0.25">
      <c r="A25" s="70"/>
      <c r="B25" s="44" t="s">
        <v>63</v>
      </c>
      <c r="C25" s="40">
        <v>18593.259999999998</v>
      </c>
      <c r="D25" s="29">
        <v>800</v>
      </c>
      <c r="E25" s="25"/>
    </row>
    <row r="26" spans="1:5" ht="18.75" customHeight="1" x14ac:dyDescent="0.25">
      <c r="A26" s="70"/>
      <c r="B26" s="44" t="s">
        <v>64</v>
      </c>
      <c r="C26" s="40">
        <v>20199.400000000001</v>
      </c>
      <c r="D26" s="29">
        <v>2400</v>
      </c>
      <c r="E26" s="25"/>
    </row>
    <row r="27" spans="1:5" ht="18.75" customHeight="1" x14ac:dyDescent="0.25">
      <c r="A27" s="70"/>
      <c r="B27" s="44" t="s">
        <v>65</v>
      </c>
      <c r="C27" s="40">
        <v>27499.27</v>
      </c>
      <c r="D27" s="29">
        <v>1600</v>
      </c>
      <c r="E27" s="25"/>
    </row>
    <row r="28" spans="1:5" ht="18.75" customHeight="1" x14ac:dyDescent="0.25">
      <c r="A28" s="70"/>
      <c r="B28" s="44" t="s">
        <v>113</v>
      </c>
      <c r="C28" s="40">
        <v>26968.02</v>
      </c>
      <c r="D28" s="29">
        <v>1900</v>
      </c>
      <c r="E28" s="25"/>
    </row>
    <row r="29" spans="1:5" ht="18.75" customHeight="1" x14ac:dyDescent="0.25">
      <c r="A29" s="70"/>
      <c r="B29" s="44" t="s">
        <v>114</v>
      </c>
      <c r="C29" s="40">
        <v>600</v>
      </c>
      <c r="D29" s="29">
        <v>1200</v>
      </c>
      <c r="E29" s="25"/>
    </row>
    <row r="30" spans="1:5" ht="18.75" customHeight="1" x14ac:dyDescent="0.25">
      <c r="A30" s="70"/>
      <c r="B30" s="44" t="s">
        <v>67</v>
      </c>
      <c r="C30" s="40">
        <v>4081.75</v>
      </c>
      <c r="D30" s="29"/>
      <c r="E30" s="25"/>
    </row>
    <row r="31" spans="1:5" ht="18.75" customHeight="1" x14ac:dyDescent="0.25">
      <c r="A31" s="70"/>
      <c r="B31" s="44" t="s">
        <v>68</v>
      </c>
      <c r="C31" s="40">
        <v>9131.92</v>
      </c>
      <c r="D31" s="29"/>
      <c r="E31" s="25"/>
    </row>
    <row r="32" spans="1:5" ht="18.75" customHeight="1" x14ac:dyDescent="0.25">
      <c r="A32" s="70"/>
      <c r="B32" s="44" t="s">
        <v>69</v>
      </c>
      <c r="C32" s="40">
        <v>141873.21</v>
      </c>
      <c r="D32" s="29">
        <v>26000</v>
      </c>
      <c r="E32" s="25"/>
    </row>
    <row r="33" spans="1:5" ht="18.75" customHeight="1" x14ac:dyDescent="0.25">
      <c r="A33" s="70"/>
      <c r="B33" s="44" t="s">
        <v>70</v>
      </c>
      <c r="C33" s="40">
        <v>13896.83</v>
      </c>
      <c r="D33" s="29">
        <v>1800</v>
      </c>
      <c r="E33" s="25"/>
    </row>
    <row r="34" spans="1:5" ht="18.75" customHeight="1" x14ac:dyDescent="0.25">
      <c r="A34" s="70"/>
      <c r="B34" s="44" t="s">
        <v>110</v>
      </c>
      <c r="C34" s="40">
        <v>2999.59</v>
      </c>
      <c r="D34" s="29"/>
      <c r="E34" s="25"/>
    </row>
    <row r="35" spans="1:5" ht="18.75" customHeight="1" x14ac:dyDescent="0.25">
      <c r="A35" s="70"/>
      <c r="B35" s="44" t="s">
        <v>71</v>
      </c>
      <c r="C35" s="40">
        <v>4510.96</v>
      </c>
      <c r="D35" s="29"/>
      <c r="E35" s="25"/>
    </row>
    <row r="36" spans="1:5" ht="18.75" customHeight="1" x14ac:dyDescent="0.25">
      <c r="A36" s="70"/>
      <c r="B36" s="44" t="s">
        <v>72</v>
      </c>
      <c r="C36" s="40">
        <v>3125.61</v>
      </c>
      <c r="D36" s="29"/>
      <c r="E36" s="25"/>
    </row>
    <row r="37" spans="1:5" ht="18.75" customHeight="1" x14ac:dyDescent="0.25">
      <c r="A37" s="70"/>
      <c r="B37" s="44" t="s">
        <v>73</v>
      </c>
      <c r="C37" s="40">
        <f>3625+11696.72</f>
        <v>15321.72</v>
      </c>
      <c r="D37" s="29"/>
      <c r="E37" s="25"/>
    </row>
    <row r="38" spans="1:5" ht="18.75" customHeight="1" x14ac:dyDescent="0.25">
      <c r="A38" s="70"/>
      <c r="B38" s="44" t="s">
        <v>74</v>
      </c>
      <c r="C38" s="40">
        <v>15165</v>
      </c>
      <c r="D38" s="29">
        <v>3200</v>
      </c>
      <c r="E38" s="25"/>
    </row>
    <row r="39" spans="1:5" ht="18.75" customHeight="1" x14ac:dyDescent="0.25">
      <c r="A39" s="70"/>
      <c r="B39" s="44" t="s">
        <v>115</v>
      </c>
      <c r="C39" s="40"/>
      <c r="D39" s="29">
        <v>-300</v>
      </c>
      <c r="E39" s="25"/>
    </row>
    <row r="40" spans="1:5" ht="18.75" customHeight="1" x14ac:dyDescent="0.25">
      <c r="A40" s="70"/>
      <c r="B40" s="44" t="s">
        <v>75</v>
      </c>
      <c r="C40" s="40">
        <v>6665.56</v>
      </c>
      <c r="D40" s="29"/>
      <c r="E40" s="25"/>
    </row>
    <row r="41" spans="1:5" ht="18.75" customHeight="1" x14ac:dyDescent="0.25">
      <c r="A41" s="70"/>
      <c r="B41" s="44" t="s">
        <v>76</v>
      </c>
      <c r="C41" s="40">
        <v>19795.240000000002</v>
      </c>
      <c r="D41" s="29">
        <v>2100</v>
      </c>
      <c r="E41" s="25"/>
    </row>
    <row r="42" spans="1:5" ht="18.75" customHeight="1" x14ac:dyDescent="0.25">
      <c r="A42" s="70"/>
      <c r="B42" s="44" t="s">
        <v>77</v>
      </c>
      <c r="C42" s="40">
        <v>43629.009999999995</v>
      </c>
      <c r="D42" s="29">
        <v>2700</v>
      </c>
      <c r="E42" s="25"/>
    </row>
    <row r="43" spans="1:5" ht="18.75" customHeight="1" x14ac:dyDescent="0.25">
      <c r="A43" s="70"/>
      <c r="B43" s="44" t="s">
        <v>78</v>
      </c>
      <c r="C43" s="40">
        <v>246610.15</v>
      </c>
      <c r="D43" s="29">
        <v>106500</v>
      </c>
      <c r="E43" s="25"/>
    </row>
    <row r="44" spans="1:5" ht="18.75" customHeight="1" x14ac:dyDescent="0.25">
      <c r="A44" s="70"/>
      <c r="B44" s="44" t="s">
        <v>111</v>
      </c>
      <c r="C44" s="40"/>
      <c r="D44" s="29"/>
      <c r="E44" s="25"/>
    </row>
    <row r="45" spans="1:5" ht="18.75" customHeight="1" x14ac:dyDescent="0.25">
      <c r="A45" s="70"/>
      <c r="B45" s="44" t="s">
        <v>116</v>
      </c>
      <c r="C45" s="40">
        <v>14512.13</v>
      </c>
      <c r="D45" s="29"/>
      <c r="E45" s="25"/>
    </row>
    <row r="46" spans="1:5" ht="18.75" customHeight="1" x14ac:dyDescent="0.25">
      <c r="A46" s="70"/>
      <c r="B46" s="44" t="s">
        <v>117</v>
      </c>
      <c r="C46" s="40">
        <v>29167.99</v>
      </c>
      <c r="D46" s="29">
        <v>1750</v>
      </c>
      <c r="E46" s="25"/>
    </row>
    <row r="47" spans="1:5" ht="18.75" customHeight="1" x14ac:dyDescent="0.25">
      <c r="A47" s="70"/>
      <c r="B47" s="44" t="s">
        <v>79</v>
      </c>
      <c r="C47" s="40">
        <v>14464.1</v>
      </c>
      <c r="D47" s="29">
        <v>2250</v>
      </c>
      <c r="E47" s="25"/>
    </row>
    <row r="48" spans="1:5" ht="18.75" customHeight="1" x14ac:dyDescent="0.25">
      <c r="A48" s="70"/>
      <c r="B48" s="44" t="s">
        <v>118</v>
      </c>
      <c r="C48" s="40">
        <v>4176.0200000000004</v>
      </c>
      <c r="D48" s="29"/>
      <c r="E48" s="25"/>
    </row>
    <row r="49" spans="1:5" ht="18.75" customHeight="1" x14ac:dyDescent="0.25">
      <c r="A49" s="70"/>
      <c r="B49" s="44" t="s">
        <v>121</v>
      </c>
      <c r="C49" s="40">
        <v>7980</v>
      </c>
      <c r="D49" s="29"/>
      <c r="E49" s="25"/>
    </row>
    <row r="50" spans="1:5" ht="18.75" customHeight="1" x14ac:dyDescent="0.25">
      <c r="A50" s="70"/>
      <c r="B50" s="44" t="s">
        <v>81</v>
      </c>
      <c r="C50" s="40">
        <v>36331.71</v>
      </c>
      <c r="D50" s="29"/>
      <c r="E50" s="25"/>
    </row>
    <row r="51" spans="1:5" ht="18.75" customHeight="1" x14ac:dyDescent="0.25">
      <c r="A51" s="70"/>
      <c r="B51" s="44" t="s">
        <v>82</v>
      </c>
      <c r="C51" s="40">
        <v>57733.26</v>
      </c>
      <c r="D51" s="29">
        <v>3000</v>
      </c>
      <c r="E51" s="25"/>
    </row>
    <row r="52" spans="1:5" ht="18.75" customHeight="1" x14ac:dyDescent="0.25">
      <c r="A52" s="70"/>
      <c r="B52" s="44" t="s">
        <v>122</v>
      </c>
      <c r="C52" s="40">
        <v>20942.919999999998</v>
      </c>
      <c r="D52" s="29"/>
      <c r="E52" s="25"/>
    </row>
    <row r="53" spans="1:5" ht="18.75" customHeight="1" x14ac:dyDescent="0.25">
      <c r="A53" s="70"/>
      <c r="B53" s="44" t="s">
        <v>119</v>
      </c>
      <c r="C53" s="40">
        <v>935</v>
      </c>
      <c r="D53" s="29"/>
      <c r="E53" s="25"/>
    </row>
    <row r="54" spans="1:5" ht="17.25" customHeight="1" x14ac:dyDescent="0.25">
      <c r="A54" s="71"/>
      <c r="B54" s="24"/>
      <c r="C54" s="27"/>
      <c r="D54" s="27"/>
      <c r="E54" s="25"/>
    </row>
    <row r="55" spans="1:5" ht="21" customHeight="1" x14ac:dyDescent="0.25">
      <c r="A55" s="72" t="s">
        <v>41</v>
      </c>
      <c r="B55" s="51" t="s">
        <v>83</v>
      </c>
      <c r="C55" s="41">
        <v>95789.38</v>
      </c>
      <c r="D55" s="41"/>
      <c r="E55" s="23"/>
    </row>
    <row r="56" spans="1:5" ht="21" customHeight="1" x14ac:dyDescent="0.25">
      <c r="A56" s="72"/>
      <c r="B56" s="44" t="s">
        <v>84</v>
      </c>
      <c r="C56" s="40">
        <v>10150</v>
      </c>
      <c r="D56" s="40"/>
      <c r="E56" s="25"/>
    </row>
    <row r="57" spans="1:5" ht="21" customHeight="1" x14ac:dyDescent="0.25">
      <c r="A57" s="72"/>
      <c r="B57" s="44" t="s">
        <v>106</v>
      </c>
      <c r="C57" s="40">
        <v>2700</v>
      </c>
      <c r="D57" s="40"/>
      <c r="E57" s="25"/>
    </row>
    <row r="58" spans="1:5" ht="21" customHeight="1" x14ac:dyDescent="0.25">
      <c r="A58" s="72"/>
      <c r="B58" s="44" t="s">
        <v>86</v>
      </c>
      <c r="C58" s="40"/>
      <c r="D58" s="40"/>
      <c r="E58" s="25"/>
    </row>
    <row r="59" spans="1:5" ht="30" customHeight="1" x14ac:dyDescent="0.25">
      <c r="A59" s="72"/>
      <c r="B59" s="44" t="s">
        <v>107</v>
      </c>
      <c r="C59" s="40">
        <v>11346.93</v>
      </c>
      <c r="D59" s="40"/>
      <c r="E59" s="25"/>
    </row>
    <row r="60" spans="1:5" ht="21" customHeight="1" x14ac:dyDescent="0.25">
      <c r="A60" s="72"/>
      <c r="B60" s="44" t="s">
        <v>88</v>
      </c>
      <c r="C60" s="40"/>
      <c r="D60" s="40"/>
      <c r="E60" s="25"/>
    </row>
    <row r="61" spans="1:5" x14ac:dyDescent="0.25">
      <c r="A61" s="73"/>
      <c r="B61" s="24" t="s">
        <v>89</v>
      </c>
      <c r="C61" s="40">
        <v>3141.59</v>
      </c>
      <c r="D61" s="40"/>
      <c r="E61" s="25"/>
    </row>
    <row r="62" spans="1:5" x14ac:dyDescent="0.25">
      <c r="A62" s="73"/>
      <c r="B62" s="24" t="s">
        <v>90</v>
      </c>
      <c r="C62" s="40"/>
      <c r="D62" s="40"/>
      <c r="E62" s="25"/>
    </row>
    <row r="63" spans="1:5" x14ac:dyDescent="0.25">
      <c r="A63" s="73"/>
      <c r="B63" s="26" t="s">
        <v>108</v>
      </c>
      <c r="C63" s="40">
        <v>7325</v>
      </c>
      <c r="D63" s="40"/>
      <c r="E63" s="25"/>
    </row>
    <row r="64" spans="1:5" ht="18" customHeight="1" x14ac:dyDescent="0.25">
      <c r="A64" s="74"/>
      <c r="B64" s="20"/>
      <c r="C64" s="40"/>
      <c r="D64" s="40"/>
      <c r="E64" s="25"/>
    </row>
    <row r="65" spans="1:6" ht="20.25" customHeight="1" x14ac:dyDescent="0.25">
      <c r="A65" s="75" t="s">
        <v>15</v>
      </c>
      <c r="B65" s="22" t="s">
        <v>1</v>
      </c>
      <c r="C65" s="41">
        <v>2926.93</v>
      </c>
      <c r="D65" s="30"/>
      <c r="E65" s="23"/>
    </row>
    <row r="66" spans="1:6" ht="18.75" customHeight="1" x14ac:dyDescent="0.25">
      <c r="A66" s="76"/>
      <c r="B66" s="24" t="s">
        <v>92</v>
      </c>
      <c r="C66" s="40">
        <v>984</v>
      </c>
      <c r="D66" s="29"/>
      <c r="E66" s="25"/>
    </row>
    <row r="67" spans="1:6" ht="15" customHeight="1" x14ac:dyDescent="0.25">
      <c r="A67" s="76"/>
      <c r="B67" s="24" t="s">
        <v>34</v>
      </c>
      <c r="C67" s="40">
        <v>37017.1</v>
      </c>
      <c r="D67" s="29"/>
      <c r="E67" s="25"/>
    </row>
    <row r="68" spans="1:6" ht="15" customHeight="1" x14ac:dyDescent="0.25">
      <c r="A68" s="76"/>
      <c r="B68" s="24" t="s">
        <v>35</v>
      </c>
      <c r="C68" s="40">
        <v>29178.92</v>
      </c>
      <c r="D68" s="29"/>
      <c r="E68" s="25"/>
    </row>
    <row r="69" spans="1:6" ht="15" customHeight="1" x14ac:dyDescent="0.25">
      <c r="A69" s="77"/>
      <c r="B69" s="31"/>
      <c r="C69" s="32"/>
      <c r="D69" s="32"/>
      <c r="E69" s="28"/>
    </row>
    <row r="70" spans="1:6" ht="21" customHeight="1" x14ac:dyDescent="0.25">
      <c r="A70" s="58" t="s">
        <v>26</v>
      </c>
      <c r="B70" s="24" t="s">
        <v>28</v>
      </c>
      <c r="C70" s="41">
        <v>5400</v>
      </c>
      <c r="D70" s="27"/>
      <c r="E70" s="25"/>
    </row>
    <row r="71" spans="1:6" ht="21" customHeight="1" x14ac:dyDescent="0.25">
      <c r="A71" s="59"/>
      <c r="B71" s="24" t="s">
        <v>48</v>
      </c>
      <c r="C71" s="40">
        <v>3785</v>
      </c>
      <c r="D71" s="27"/>
      <c r="E71" s="25"/>
    </row>
    <row r="72" spans="1:6" ht="21" customHeight="1" x14ac:dyDescent="0.25">
      <c r="A72" s="59"/>
      <c r="B72" s="24" t="s">
        <v>49</v>
      </c>
      <c r="C72" s="40">
        <v>3150</v>
      </c>
      <c r="D72" s="27"/>
      <c r="E72" s="25"/>
    </row>
    <row r="73" spans="1:6" ht="21" customHeight="1" x14ac:dyDescent="0.25">
      <c r="A73" s="59"/>
      <c r="B73" s="24" t="s">
        <v>36</v>
      </c>
      <c r="C73" s="40">
        <v>900</v>
      </c>
      <c r="D73" s="27"/>
      <c r="E73" s="25"/>
    </row>
    <row r="74" spans="1:6" ht="21" customHeight="1" x14ac:dyDescent="0.25">
      <c r="A74" s="59"/>
      <c r="B74" s="26" t="s">
        <v>93</v>
      </c>
      <c r="C74" s="40">
        <v>7265.57</v>
      </c>
      <c r="D74" s="27"/>
      <c r="E74" s="25"/>
    </row>
    <row r="75" spans="1:6" ht="21" customHeight="1" x14ac:dyDescent="0.25">
      <c r="A75" s="59"/>
      <c r="B75" s="53" t="s">
        <v>98</v>
      </c>
      <c r="C75" s="40">
        <v>2066</v>
      </c>
      <c r="D75" s="27"/>
      <c r="E75" s="25"/>
    </row>
    <row r="76" spans="1:6" ht="15" customHeight="1" x14ac:dyDescent="0.25">
      <c r="A76" s="60"/>
      <c r="B76" s="31"/>
      <c r="C76" s="27"/>
      <c r="D76" s="32"/>
      <c r="E76" s="28"/>
    </row>
    <row r="77" spans="1:6" x14ac:dyDescent="0.25">
      <c r="A77" s="58" t="s">
        <v>16</v>
      </c>
      <c r="B77" s="22" t="s">
        <v>95</v>
      </c>
      <c r="C77" s="30">
        <v>1054</v>
      </c>
      <c r="D77" s="30"/>
      <c r="E77" s="23"/>
      <c r="F77" s="17"/>
    </row>
    <row r="78" spans="1:6" x14ac:dyDescent="0.25">
      <c r="A78" s="59"/>
      <c r="B78" s="24" t="s">
        <v>96</v>
      </c>
      <c r="C78" s="29"/>
      <c r="D78" s="29"/>
      <c r="E78" s="25"/>
      <c r="F78" s="17"/>
    </row>
    <row r="79" spans="1:6" x14ac:dyDescent="0.25">
      <c r="A79" s="59"/>
      <c r="B79" s="24" t="s">
        <v>37</v>
      </c>
      <c r="C79" s="46">
        <v>500</v>
      </c>
      <c r="D79" s="27"/>
      <c r="E79" s="25"/>
    </row>
    <row r="80" spans="1:6" x14ac:dyDescent="0.25">
      <c r="A80" s="59"/>
      <c r="B80" s="24" t="s">
        <v>97</v>
      </c>
      <c r="C80" s="46"/>
      <c r="D80" s="27"/>
      <c r="E80" s="25"/>
    </row>
    <row r="81" spans="1:5" x14ac:dyDescent="0.25">
      <c r="A81" s="60"/>
      <c r="B81" s="31"/>
      <c r="C81" s="47"/>
      <c r="D81" s="32"/>
      <c r="E81" s="28"/>
    </row>
    <row r="82" spans="1:5" x14ac:dyDescent="0.25">
      <c r="A82" s="61" t="s">
        <v>17</v>
      </c>
      <c r="B82" s="33" t="s">
        <v>2</v>
      </c>
      <c r="C82" s="48">
        <v>368453.92</v>
      </c>
      <c r="D82" s="30"/>
      <c r="E82" s="23"/>
    </row>
    <row r="83" spans="1:5" ht="21" x14ac:dyDescent="0.25">
      <c r="A83" s="62"/>
      <c r="B83" s="53" t="s">
        <v>43</v>
      </c>
      <c r="C83" s="46">
        <v>1717.07</v>
      </c>
      <c r="D83" s="46"/>
      <c r="E83" s="25"/>
    </row>
    <row r="84" spans="1:5" ht="21" x14ac:dyDescent="0.25">
      <c r="A84" s="62"/>
      <c r="B84" s="50" t="s">
        <v>25</v>
      </c>
      <c r="C84" s="46">
        <v>358.06</v>
      </c>
      <c r="D84" s="46"/>
      <c r="E84" s="25"/>
    </row>
    <row r="85" spans="1:5" x14ac:dyDescent="0.25">
      <c r="A85" s="62"/>
      <c r="B85" s="26" t="s">
        <v>3</v>
      </c>
      <c r="C85" s="46">
        <v>13944.57</v>
      </c>
      <c r="D85" s="27"/>
      <c r="E85" s="25"/>
    </row>
    <row r="86" spans="1:5" x14ac:dyDescent="0.25">
      <c r="A86" s="62"/>
      <c r="B86" s="26" t="s">
        <v>4</v>
      </c>
      <c r="C86" s="46">
        <v>19246.3</v>
      </c>
      <c r="D86" s="27"/>
      <c r="E86" s="25"/>
    </row>
    <row r="87" spans="1:5" x14ac:dyDescent="0.25">
      <c r="A87" s="62"/>
      <c r="B87" s="26" t="s">
        <v>5</v>
      </c>
      <c r="C87" s="46">
        <v>22801.360000000001</v>
      </c>
      <c r="D87" s="27"/>
      <c r="E87" s="25">
        <v>3287.69</v>
      </c>
    </row>
    <row r="88" spans="1:5" x14ac:dyDescent="0.25">
      <c r="A88" s="62"/>
      <c r="B88" s="26" t="s">
        <v>6</v>
      </c>
      <c r="C88" s="46">
        <v>444.24</v>
      </c>
      <c r="D88" s="27"/>
      <c r="E88" s="25"/>
    </row>
    <row r="89" spans="1:5" ht="31.5" x14ac:dyDescent="0.25">
      <c r="A89" s="62"/>
      <c r="B89" s="53" t="s">
        <v>109</v>
      </c>
      <c r="C89" s="46">
        <v>23673.599999999999</v>
      </c>
      <c r="D89" s="27"/>
      <c r="E89" s="25"/>
    </row>
    <row r="90" spans="1:5" x14ac:dyDescent="0.25">
      <c r="A90" s="62"/>
      <c r="B90" s="26" t="s">
        <v>18</v>
      </c>
      <c r="C90" s="46">
        <v>5291.18</v>
      </c>
      <c r="D90" s="27"/>
      <c r="E90" s="25"/>
    </row>
    <row r="91" spans="1:5" x14ac:dyDescent="0.25">
      <c r="A91" s="63"/>
      <c r="C91" s="46"/>
      <c r="D91" s="27"/>
      <c r="E91" s="25"/>
    </row>
    <row r="92" spans="1:5" x14ac:dyDescent="0.25">
      <c r="A92" s="64" t="s">
        <v>19</v>
      </c>
      <c r="B92" s="33"/>
      <c r="C92" s="30"/>
      <c r="D92" s="30"/>
      <c r="E92" s="23"/>
    </row>
    <row r="93" spans="1:5" x14ac:dyDescent="0.25">
      <c r="A93" s="65"/>
      <c r="C93" s="21">
        <f>SUM(C2:C92)</f>
        <v>1926872.3900000001</v>
      </c>
      <c r="D93" s="21">
        <f>SUM(D2:D92)</f>
        <v>163500</v>
      </c>
      <c r="E93" s="56">
        <f>E87+3123904.96</f>
        <v>3127192.65</v>
      </c>
    </row>
    <row r="94" spans="1:5" x14ac:dyDescent="0.25">
      <c r="A94" s="18"/>
      <c r="B94" s="34"/>
      <c r="C94" s="35"/>
      <c r="D94" s="35"/>
      <c r="E94" s="36"/>
    </row>
    <row r="95" spans="1:5" ht="24" x14ac:dyDescent="0.25">
      <c r="E95" s="38"/>
    </row>
    <row r="96" spans="1:5" ht="24" x14ac:dyDescent="0.25">
      <c r="E96" s="38"/>
    </row>
  </sheetData>
  <mergeCells count="9">
    <mergeCell ref="A77:A81"/>
    <mergeCell ref="A82:A91"/>
    <mergeCell ref="A92:A93"/>
    <mergeCell ref="A2:A8"/>
    <mergeCell ref="A9:A16"/>
    <mergeCell ref="A17:A54"/>
    <mergeCell ref="A55:A64"/>
    <mergeCell ref="A65:A69"/>
    <mergeCell ref="A70:A76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8DBB-D421-4F92-B28A-BBA0C6727D65}">
  <sheetPr>
    <tabColor rgb="FF92D050"/>
  </sheetPr>
  <dimension ref="A1:F16"/>
  <sheetViews>
    <sheetView workbookViewId="0">
      <selection activeCell="F1" sqref="F1"/>
    </sheetView>
  </sheetViews>
  <sheetFormatPr baseColWidth="10" defaultRowHeight="15" x14ac:dyDescent="0.25"/>
  <cols>
    <col min="1" max="1" width="39.5703125" style="7" customWidth="1"/>
    <col min="2" max="2" width="24.7109375" style="7" customWidth="1"/>
    <col min="3" max="3" width="21.85546875" style="7" customWidth="1"/>
    <col min="4" max="4" width="23.85546875" style="7" customWidth="1"/>
    <col min="5" max="5" width="26.28515625" style="7" customWidth="1"/>
    <col min="6" max="6" width="24.7109375" style="7" customWidth="1"/>
    <col min="7" max="16384" width="11.42578125" style="7"/>
  </cols>
  <sheetData>
    <row r="1" spans="1:6" ht="51" customHeight="1" x14ac:dyDescent="0.25">
      <c r="A1" s="3" t="s">
        <v>50</v>
      </c>
      <c r="B1" s="4" t="s">
        <v>7</v>
      </c>
      <c r="C1" s="4" t="s">
        <v>8</v>
      </c>
      <c r="D1" s="5" t="s">
        <v>103</v>
      </c>
      <c r="E1" s="5" t="s">
        <v>104</v>
      </c>
      <c r="F1" s="6" t="s">
        <v>123</v>
      </c>
    </row>
    <row r="2" spans="1:6" ht="25.5" customHeight="1" x14ac:dyDescent="0.25">
      <c r="A2" s="43" t="s">
        <v>20</v>
      </c>
      <c r="B2" s="55">
        <v>106250</v>
      </c>
      <c r="C2" s="55"/>
      <c r="D2" s="55">
        <f>SUM( 'Asturex ejecución Ppto 2TRIM'!C2:C6)</f>
        <v>123825</v>
      </c>
      <c r="E2" s="55"/>
      <c r="F2" s="78"/>
    </row>
    <row r="3" spans="1:6" ht="30" x14ac:dyDescent="0.25">
      <c r="A3" s="43" t="s">
        <v>21</v>
      </c>
      <c r="B3" s="55">
        <v>9000</v>
      </c>
      <c r="C3" s="55"/>
      <c r="D3" s="55">
        <f>'Asturex ejecución Ppto 2TRIM'!C7</f>
        <v>11100</v>
      </c>
      <c r="E3" s="55">
        <v>0</v>
      </c>
      <c r="F3" s="78"/>
    </row>
    <row r="4" spans="1:6" ht="34.5" hidden="1" customHeight="1" x14ac:dyDescent="0.25">
      <c r="A4" s="54" t="s">
        <v>24</v>
      </c>
      <c r="B4" s="55"/>
      <c r="C4" s="55"/>
      <c r="D4" s="55"/>
      <c r="E4" s="55"/>
      <c r="F4" s="78"/>
    </row>
    <row r="5" spans="1:6" ht="24" customHeight="1" x14ac:dyDescent="0.25">
      <c r="A5" s="43" t="s">
        <v>9</v>
      </c>
      <c r="B5" s="55">
        <v>182310</v>
      </c>
      <c r="C5" s="55"/>
      <c r="D5" s="55">
        <f>SUM('Asturex ejecución Ppto 2TRIM'!C9:C15)</f>
        <v>210404.16999999998</v>
      </c>
      <c r="E5" s="55">
        <v>0</v>
      </c>
      <c r="F5" s="78"/>
    </row>
    <row r="6" spans="1:6" ht="35.25" customHeight="1" x14ac:dyDescent="0.25">
      <c r="A6" s="43" t="s">
        <v>22</v>
      </c>
      <c r="B6" s="55">
        <v>1304315</v>
      </c>
      <c r="C6" s="55">
        <v>175550</v>
      </c>
      <c r="D6" s="55">
        <f>SUM('Asturex ejecución Ppto 2TRIM'!C17:C53)</f>
        <v>900932.5</v>
      </c>
      <c r="E6" s="55">
        <f>SUM('Asturex ejecución Ppto 2TRIM'!D17:D53)</f>
        <v>163500</v>
      </c>
      <c r="F6" s="78"/>
    </row>
    <row r="7" spans="1:6" ht="24" customHeight="1" x14ac:dyDescent="0.25">
      <c r="A7" s="43" t="s">
        <v>40</v>
      </c>
      <c r="B7" s="55">
        <v>189200</v>
      </c>
      <c r="C7" s="55">
        <v>5600</v>
      </c>
      <c r="D7" s="55">
        <f>SUM('Asturex ejecución Ppto 2TRIM'!C55:C63)</f>
        <v>130452.9</v>
      </c>
      <c r="E7" s="55">
        <v>0</v>
      </c>
      <c r="F7" s="78"/>
    </row>
    <row r="8" spans="1:6" ht="32.25" customHeight="1" x14ac:dyDescent="0.25">
      <c r="A8" s="43" t="s">
        <v>10</v>
      </c>
      <c r="B8" s="55">
        <v>181000</v>
      </c>
      <c r="C8" s="55"/>
      <c r="D8" s="55">
        <f>SUM('Asturex ejecución Ppto 2TRIM'!C65:C68)</f>
        <v>70106.95</v>
      </c>
      <c r="E8" s="55">
        <v>0</v>
      </c>
      <c r="F8" s="78"/>
    </row>
    <row r="9" spans="1:6" ht="22.5" customHeight="1" x14ac:dyDescent="0.25">
      <c r="A9" s="43" t="s">
        <v>11</v>
      </c>
      <c r="B9" s="55">
        <v>74308</v>
      </c>
      <c r="C9" s="19"/>
      <c r="D9" s="55">
        <f>SUM('Asturex ejecución Ppto 2TRIM'!C70:C75)</f>
        <v>22566.57</v>
      </c>
      <c r="E9" s="55">
        <v>0</v>
      </c>
      <c r="F9" s="78"/>
    </row>
    <row r="10" spans="1:6" ht="24.75" customHeight="1" x14ac:dyDescent="0.25">
      <c r="A10" s="43" t="s">
        <v>12</v>
      </c>
      <c r="B10" s="55">
        <v>4375</v>
      </c>
      <c r="C10" s="19"/>
      <c r="D10" s="55">
        <f>SUM('Asturex ejecución Ppto 2TRIM'!C77:C80)</f>
        <v>1554</v>
      </c>
      <c r="E10" s="55">
        <v>0</v>
      </c>
      <c r="F10" s="78"/>
    </row>
    <row r="11" spans="1:6" ht="34.5" customHeight="1" x14ac:dyDescent="0.25">
      <c r="A11" s="43" t="s">
        <v>23</v>
      </c>
      <c r="B11" s="55">
        <v>1205392</v>
      </c>
      <c r="C11" s="19"/>
      <c r="D11" s="55">
        <f>SUM('Asturex ejecución Ppto 2TRIM'!C82:C90)</f>
        <v>455930.29999999993</v>
      </c>
      <c r="E11" s="55">
        <v>0</v>
      </c>
      <c r="F11" s="78"/>
    </row>
    <row r="12" spans="1:6" ht="25.5" customHeight="1" x14ac:dyDescent="0.25">
      <c r="A12" s="8" t="s">
        <v>13</v>
      </c>
      <c r="B12" s="9">
        <f>SUM(B2:B11)</f>
        <v>3256150</v>
      </c>
      <c r="C12" s="9">
        <f>SUM(C2:C11)</f>
        <v>181150</v>
      </c>
      <c r="D12" s="10">
        <f>SUM(D2:D11)</f>
        <v>1926872.3899999997</v>
      </c>
      <c r="E12" s="10">
        <f>SUM(E2:E11)</f>
        <v>163500</v>
      </c>
      <c r="F12" s="11">
        <f>'Asturex ejecución Ppto 2TRIM'!E93-F13</f>
        <v>3123904.96</v>
      </c>
    </row>
    <row r="13" spans="1:6" ht="27.75" customHeight="1" thickBot="1" x14ac:dyDescent="0.3">
      <c r="A13" s="12" t="s">
        <v>14</v>
      </c>
      <c r="B13" s="13">
        <v>25000</v>
      </c>
      <c r="C13" s="14"/>
      <c r="D13" s="15">
        <v>0</v>
      </c>
      <c r="E13" s="15"/>
      <c r="F13" s="57">
        <f>'Asturex ejecución Ppto 2TRIM'!E87</f>
        <v>3287.69</v>
      </c>
    </row>
    <row r="14" spans="1:6" ht="25.5" customHeight="1" x14ac:dyDescent="0.25">
      <c r="D14" s="42" t="s">
        <v>105</v>
      </c>
    </row>
    <row r="16" spans="1:6" x14ac:dyDescent="0.25">
      <c r="D16" s="16"/>
      <c r="E16" s="16"/>
    </row>
  </sheetData>
  <mergeCells count="1">
    <mergeCell ref="F2:F1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598F-4B2B-42D2-849C-22855FD70FB4}">
  <sheetPr>
    <tabColor theme="4" tint="0.39997558519241921"/>
  </sheetPr>
  <dimension ref="A1:G85"/>
  <sheetViews>
    <sheetView zoomScale="130" zoomScaleNormal="130" workbookViewId="0">
      <selection activeCell="F12" sqref="F12"/>
    </sheetView>
  </sheetViews>
  <sheetFormatPr baseColWidth="10" defaultRowHeight="15" x14ac:dyDescent="0.25"/>
  <cols>
    <col min="1" max="1" width="32.140625" customWidth="1"/>
    <col min="2" max="2" width="67.42578125" style="26" customWidth="1"/>
    <col min="3" max="3" width="16.42578125" style="37" customWidth="1"/>
    <col min="4" max="4" width="13.140625" style="37" bestFit="1" customWidth="1"/>
    <col min="5" max="5" width="27.85546875" style="39" customWidth="1"/>
    <col min="6" max="6" width="20.85546875" customWidth="1"/>
  </cols>
  <sheetData>
    <row r="1" spans="1:7" ht="79.5" customHeight="1" x14ac:dyDescent="0.25">
      <c r="B1" s="1" t="s">
        <v>0</v>
      </c>
      <c r="C1" s="52" t="s">
        <v>44</v>
      </c>
      <c r="D1" s="52" t="s">
        <v>45</v>
      </c>
      <c r="E1" s="2" t="s">
        <v>124</v>
      </c>
    </row>
    <row r="2" spans="1:7" ht="20.25" customHeight="1" x14ac:dyDescent="0.25">
      <c r="A2" s="79" t="s">
        <v>99</v>
      </c>
      <c r="B2" s="24" t="s">
        <v>38</v>
      </c>
      <c r="C2" s="40">
        <v>69300</v>
      </c>
      <c r="D2" s="40"/>
      <c r="E2" s="25"/>
      <c r="G2" s="49"/>
    </row>
    <row r="3" spans="1:7" ht="20.25" customHeight="1" x14ac:dyDescent="0.25">
      <c r="A3" s="79"/>
      <c r="B3" s="24" t="s">
        <v>29</v>
      </c>
      <c r="C3" s="40">
        <v>12150</v>
      </c>
      <c r="D3" s="40"/>
      <c r="E3" s="25"/>
    </row>
    <row r="4" spans="1:7" x14ac:dyDescent="0.25">
      <c r="A4" s="79"/>
      <c r="B4" s="24" t="s">
        <v>39</v>
      </c>
      <c r="C4" s="40">
        <v>18750</v>
      </c>
      <c r="D4" s="40"/>
      <c r="E4" s="25"/>
      <c r="F4" s="49"/>
    </row>
    <row r="5" spans="1:7" x14ac:dyDescent="0.25">
      <c r="A5" s="79"/>
      <c r="B5" s="44" t="s">
        <v>27</v>
      </c>
      <c r="C5" s="40"/>
      <c r="D5" s="40"/>
      <c r="E5" s="25"/>
      <c r="F5" s="49"/>
    </row>
    <row r="6" spans="1:7" x14ac:dyDescent="0.25">
      <c r="A6" s="79"/>
      <c r="B6" s="24" t="s">
        <v>30</v>
      </c>
      <c r="C6" s="40"/>
      <c r="D6" s="40"/>
      <c r="E6" s="25"/>
      <c r="F6" s="49"/>
    </row>
    <row r="7" spans="1:7" x14ac:dyDescent="0.25">
      <c r="A7" s="79"/>
      <c r="B7" s="24" t="s">
        <v>54</v>
      </c>
      <c r="C7" s="40">
        <v>3000</v>
      </c>
      <c r="D7" s="40"/>
      <c r="E7" s="25"/>
      <c r="F7" s="17"/>
    </row>
    <row r="8" spans="1:7" x14ac:dyDescent="0.25">
      <c r="A8" s="79"/>
      <c r="B8" s="24"/>
      <c r="C8" s="27"/>
      <c r="D8" s="27"/>
      <c r="E8" s="25"/>
    </row>
    <row r="9" spans="1:7" ht="27" customHeight="1" x14ac:dyDescent="0.25">
      <c r="A9" s="67" t="s">
        <v>42</v>
      </c>
      <c r="B9" s="51" t="s">
        <v>47</v>
      </c>
      <c r="C9" s="41">
        <v>114616.7</v>
      </c>
      <c r="D9" s="41"/>
      <c r="E9" s="23"/>
    </row>
    <row r="10" spans="1:7" ht="22.5" customHeight="1" x14ac:dyDescent="0.25">
      <c r="A10" s="68"/>
      <c r="B10" s="24" t="s">
        <v>31</v>
      </c>
      <c r="C10" s="40">
        <v>750</v>
      </c>
      <c r="D10" s="40"/>
      <c r="E10" s="25"/>
    </row>
    <row r="11" spans="1:7" ht="22.5" customHeight="1" x14ac:dyDescent="0.25">
      <c r="A11" s="68"/>
      <c r="B11" s="44" t="s">
        <v>32</v>
      </c>
      <c r="C11" s="40">
        <v>2880</v>
      </c>
      <c r="D11" s="40"/>
      <c r="E11" s="25"/>
    </row>
    <row r="12" spans="1:7" ht="22.5" customHeight="1" x14ac:dyDescent="0.25">
      <c r="A12" s="68"/>
      <c r="B12" s="44" t="s">
        <v>33</v>
      </c>
      <c r="C12" s="40">
        <v>36807.599999999999</v>
      </c>
      <c r="D12" s="40"/>
      <c r="E12" s="25"/>
    </row>
    <row r="13" spans="1:7" ht="22.5" customHeight="1" x14ac:dyDescent="0.25">
      <c r="A13" s="68"/>
      <c r="B13" s="44" t="s">
        <v>55</v>
      </c>
      <c r="C13" s="40">
        <v>960</v>
      </c>
      <c r="D13" s="40"/>
      <c r="E13" s="25"/>
    </row>
    <row r="14" spans="1:7" ht="22.5" customHeight="1" x14ac:dyDescent="0.25">
      <c r="A14" s="68"/>
      <c r="B14" s="44" t="s">
        <v>56</v>
      </c>
      <c r="C14" s="40">
        <v>1680</v>
      </c>
      <c r="D14" s="40"/>
      <c r="E14" s="25"/>
    </row>
    <row r="15" spans="1:7" ht="22.5" customHeight="1" x14ac:dyDescent="0.25">
      <c r="A15" s="68"/>
      <c r="B15" s="44" t="s">
        <v>46</v>
      </c>
      <c r="C15" s="40">
        <v>336.36</v>
      </c>
      <c r="D15" s="40"/>
      <c r="E15" s="25"/>
    </row>
    <row r="16" spans="1:7" ht="19.5" customHeight="1" x14ac:dyDescent="0.25">
      <c r="A16" s="69"/>
      <c r="B16" s="31"/>
      <c r="C16" s="45"/>
      <c r="D16" s="45"/>
      <c r="E16" s="28"/>
    </row>
    <row r="17" spans="1:5" ht="21" customHeight="1" x14ac:dyDescent="0.25">
      <c r="A17" s="61" t="s">
        <v>100</v>
      </c>
      <c r="B17" s="24" t="s">
        <v>57</v>
      </c>
      <c r="C17" s="40">
        <v>9553.69</v>
      </c>
      <c r="D17" s="29"/>
      <c r="E17" s="25"/>
    </row>
    <row r="18" spans="1:5" ht="18.75" customHeight="1" x14ac:dyDescent="0.25">
      <c r="A18" s="70"/>
      <c r="B18" s="44" t="s">
        <v>58</v>
      </c>
      <c r="C18" s="40">
        <v>14058.87</v>
      </c>
      <c r="D18" s="29">
        <v>1500</v>
      </c>
      <c r="E18" s="25"/>
    </row>
    <row r="19" spans="1:5" ht="18.75" customHeight="1" x14ac:dyDescent="0.25">
      <c r="A19" s="70"/>
      <c r="B19" s="44" t="s">
        <v>59</v>
      </c>
      <c r="C19" s="40">
        <v>13152</v>
      </c>
      <c r="D19" s="29">
        <v>1000</v>
      </c>
      <c r="E19" s="25"/>
    </row>
    <row r="20" spans="1:5" ht="18.75" customHeight="1" x14ac:dyDescent="0.25">
      <c r="A20" s="70"/>
      <c r="B20" s="44" t="s">
        <v>60</v>
      </c>
      <c r="C20" s="40">
        <v>5120</v>
      </c>
      <c r="D20" s="29">
        <v>1000</v>
      </c>
      <c r="E20" s="25"/>
    </row>
    <row r="21" spans="1:5" ht="18.75" customHeight="1" x14ac:dyDescent="0.25">
      <c r="A21" s="70"/>
      <c r="B21" s="44" t="s">
        <v>61</v>
      </c>
      <c r="C21" s="40"/>
      <c r="D21" s="29">
        <v>500</v>
      </c>
      <c r="E21" s="25"/>
    </row>
    <row r="22" spans="1:5" ht="18.75" customHeight="1" x14ac:dyDescent="0.25">
      <c r="A22" s="70"/>
      <c r="B22" s="44" t="s">
        <v>62</v>
      </c>
      <c r="C22" s="40">
        <v>1750</v>
      </c>
      <c r="D22" s="29">
        <v>2300</v>
      </c>
      <c r="E22" s="25"/>
    </row>
    <row r="23" spans="1:5" ht="18.75" customHeight="1" x14ac:dyDescent="0.25">
      <c r="A23" s="70"/>
      <c r="B23" s="44" t="s">
        <v>63</v>
      </c>
      <c r="C23" s="40">
        <v>9502</v>
      </c>
      <c r="D23" s="29">
        <v>800</v>
      </c>
      <c r="E23" s="25"/>
    </row>
    <row r="24" spans="1:5" ht="18.75" customHeight="1" x14ac:dyDescent="0.25">
      <c r="A24" s="70"/>
      <c r="B24" s="44" t="s">
        <v>64</v>
      </c>
      <c r="C24" s="40">
        <v>3070.95</v>
      </c>
      <c r="D24" s="29">
        <v>2200</v>
      </c>
      <c r="E24" s="25"/>
    </row>
    <row r="25" spans="1:5" ht="18.75" customHeight="1" x14ac:dyDescent="0.25">
      <c r="A25" s="70"/>
      <c r="B25" s="44" t="s">
        <v>65</v>
      </c>
      <c r="C25" s="40">
        <v>4482</v>
      </c>
      <c r="D25" s="29">
        <v>1200</v>
      </c>
      <c r="E25" s="25"/>
    </row>
    <row r="26" spans="1:5" ht="18.75" customHeight="1" x14ac:dyDescent="0.25">
      <c r="A26" s="70"/>
      <c r="B26" s="44" t="s">
        <v>66</v>
      </c>
      <c r="C26" s="40"/>
      <c r="D26" s="29">
        <v>900</v>
      </c>
      <c r="E26" s="25"/>
    </row>
    <row r="27" spans="1:5" ht="18.75" customHeight="1" x14ac:dyDescent="0.25">
      <c r="A27" s="70"/>
      <c r="B27" s="44" t="s">
        <v>67</v>
      </c>
      <c r="C27" s="40">
        <v>3206.43</v>
      </c>
      <c r="D27" s="29"/>
      <c r="E27" s="25"/>
    </row>
    <row r="28" spans="1:5" ht="18.75" customHeight="1" x14ac:dyDescent="0.25">
      <c r="A28" s="70"/>
      <c r="B28" s="44" t="s">
        <v>68</v>
      </c>
      <c r="C28" s="40">
        <v>6000</v>
      </c>
      <c r="D28" s="29"/>
      <c r="E28" s="25"/>
    </row>
    <row r="29" spans="1:5" ht="18.75" customHeight="1" x14ac:dyDescent="0.25">
      <c r="A29" s="70"/>
      <c r="B29" s="44" t="s">
        <v>69</v>
      </c>
      <c r="C29" s="40">
        <v>63334.64</v>
      </c>
      <c r="D29" s="29">
        <v>24000</v>
      </c>
      <c r="E29" s="25"/>
    </row>
    <row r="30" spans="1:5" ht="18.75" customHeight="1" x14ac:dyDescent="0.25">
      <c r="A30" s="70"/>
      <c r="B30" s="44" t="s">
        <v>70</v>
      </c>
      <c r="C30" s="40"/>
      <c r="D30" s="29">
        <v>1800</v>
      </c>
      <c r="E30" s="25"/>
    </row>
    <row r="31" spans="1:5" ht="18.75" customHeight="1" x14ac:dyDescent="0.25">
      <c r="A31" s="70"/>
      <c r="B31" s="44" t="s">
        <v>71</v>
      </c>
      <c r="C31" s="40">
        <v>4022.35</v>
      </c>
      <c r="D31" s="29"/>
      <c r="E31" s="25"/>
    </row>
    <row r="32" spans="1:5" ht="18.75" customHeight="1" x14ac:dyDescent="0.25">
      <c r="A32" s="70"/>
      <c r="B32" s="44" t="s">
        <v>72</v>
      </c>
      <c r="C32" s="40">
        <v>2459</v>
      </c>
      <c r="D32" s="29"/>
      <c r="E32" s="25"/>
    </row>
    <row r="33" spans="1:5" ht="18.75" customHeight="1" x14ac:dyDescent="0.25">
      <c r="A33" s="70"/>
      <c r="B33" s="44" t="s">
        <v>73</v>
      </c>
      <c r="C33" s="40">
        <v>10375.120000000001</v>
      </c>
      <c r="D33" s="29"/>
      <c r="E33" s="25"/>
    </row>
    <row r="34" spans="1:5" ht="18.75" customHeight="1" x14ac:dyDescent="0.25">
      <c r="A34" s="70"/>
      <c r="B34" s="44" t="s">
        <v>74</v>
      </c>
      <c r="C34" s="40">
        <v>9260</v>
      </c>
      <c r="D34" s="29"/>
      <c r="E34" s="25"/>
    </row>
    <row r="35" spans="1:5" ht="18.75" customHeight="1" x14ac:dyDescent="0.25">
      <c r="A35" s="70"/>
      <c r="B35" s="44" t="s">
        <v>75</v>
      </c>
      <c r="C35" s="40">
        <v>6665.56</v>
      </c>
      <c r="D35" s="29"/>
      <c r="E35" s="25"/>
    </row>
    <row r="36" spans="1:5" ht="18.75" customHeight="1" x14ac:dyDescent="0.25">
      <c r="A36" s="70"/>
      <c r="B36" s="44" t="s">
        <v>76</v>
      </c>
      <c r="C36" s="40">
        <v>19795.240000000002</v>
      </c>
      <c r="D36" s="29">
        <v>2100</v>
      </c>
      <c r="E36" s="25"/>
    </row>
    <row r="37" spans="1:5" ht="18.75" customHeight="1" x14ac:dyDescent="0.25">
      <c r="A37" s="70"/>
      <c r="B37" s="44" t="s">
        <v>77</v>
      </c>
      <c r="C37" s="40">
        <v>43629.009999999995</v>
      </c>
      <c r="D37" s="29">
        <v>2700</v>
      </c>
      <c r="E37" s="25"/>
    </row>
    <row r="38" spans="1:5" ht="18.75" customHeight="1" x14ac:dyDescent="0.25">
      <c r="A38" s="70"/>
      <c r="B38" s="44" t="s">
        <v>78</v>
      </c>
      <c r="C38" s="40">
        <v>107455.14</v>
      </c>
      <c r="D38" s="29">
        <v>113500</v>
      </c>
      <c r="E38" s="25"/>
    </row>
    <row r="39" spans="1:5" ht="18.75" customHeight="1" x14ac:dyDescent="0.25">
      <c r="A39" s="70"/>
      <c r="B39" s="44" t="s">
        <v>79</v>
      </c>
      <c r="C39" s="40">
        <v>4132.6000000000004</v>
      </c>
      <c r="D39" s="29"/>
      <c r="E39" s="25"/>
    </row>
    <row r="40" spans="1:5" ht="18.75" customHeight="1" x14ac:dyDescent="0.25">
      <c r="A40" s="70"/>
      <c r="B40" s="44" t="s">
        <v>80</v>
      </c>
      <c r="C40" s="40">
        <v>2660</v>
      </c>
      <c r="D40" s="29"/>
      <c r="E40" s="25"/>
    </row>
    <row r="41" spans="1:5" ht="18.75" customHeight="1" x14ac:dyDescent="0.25">
      <c r="A41" s="70"/>
      <c r="B41" s="44" t="s">
        <v>81</v>
      </c>
      <c r="C41" s="40">
        <v>36331.71</v>
      </c>
      <c r="D41" s="29"/>
      <c r="E41" s="25"/>
    </row>
    <row r="42" spans="1:5" ht="18.75" customHeight="1" x14ac:dyDescent="0.25">
      <c r="A42" s="70"/>
      <c r="B42" s="44" t="s">
        <v>82</v>
      </c>
      <c r="C42" s="40"/>
      <c r="D42" s="29">
        <v>3000</v>
      </c>
      <c r="E42" s="25"/>
    </row>
    <row r="43" spans="1:5" ht="17.25" customHeight="1" x14ac:dyDescent="0.25">
      <c r="A43" s="71"/>
      <c r="B43" s="24"/>
      <c r="C43" s="27"/>
      <c r="D43" s="27"/>
      <c r="E43" s="25"/>
    </row>
    <row r="44" spans="1:5" ht="21" customHeight="1" x14ac:dyDescent="0.25">
      <c r="A44" s="72" t="s">
        <v>41</v>
      </c>
      <c r="B44" s="51" t="s">
        <v>83</v>
      </c>
      <c r="C44" s="41">
        <v>95789.38</v>
      </c>
      <c r="D44" s="41"/>
      <c r="E44" s="23"/>
    </row>
    <row r="45" spans="1:5" ht="21" customHeight="1" x14ac:dyDescent="0.25">
      <c r="A45" s="72"/>
      <c r="B45" s="44" t="s">
        <v>84</v>
      </c>
      <c r="C45" s="40">
        <v>7250</v>
      </c>
      <c r="D45" s="40"/>
      <c r="E45" s="25"/>
    </row>
    <row r="46" spans="1:5" ht="21" customHeight="1" x14ac:dyDescent="0.25">
      <c r="A46" s="72"/>
      <c r="B46" s="44" t="s">
        <v>85</v>
      </c>
      <c r="C46" s="40"/>
      <c r="D46" s="40"/>
      <c r="E46" s="25"/>
    </row>
    <row r="47" spans="1:5" ht="21" customHeight="1" x14ac:dyDescent="0.25">
      <c r="A47" s="72"/>
      <c r="B47" s="44" t="s">
        <v>86</v>
      </c>
      <c r="C47" s="40"/>
      <c r="D47" s="40"/>
      <c r="E47" s="25"/>
    </row>
    <row r="48" spans="1:5" ht="21" customHeight="1" x14ac:dyDescent="0.25">
      <c r="A48" s="72"/>
      <c r="B48" s="44" t="s">
        <v>87</v>
      </c>
      <c r="C48" s="40"/>
      <c r="D48" s="40"/>
      <c r="E48" s="25"/>
    </row>
    <row r="49" spans="1:5" ht="21" customHeight="1" x14ac:dyDescent="0.25">
      <c r="A49" s="72"/>
      <c r="B49" s="44" t="s">
        <v>88</v>
      </c>
      <c r="C49" s="40"/>
      <c r="D49" s="40"/>
      <c r="E49" s="25"/>
    </row>
    <row r="50" spans="1:5" x14ac:dyDescent="0.25">
      <c r="A50" s="73"/>
      <c r="B50" s="24" t="s">
        <v>89</v>
      </c>
      <c r="C50" s="40"/>
      <c r="D50" s="40"/>
      <c r="E50" s="25"/>
    </row>
    <row r="51" spans="1:5" x14ac:dyDescent="0.25">
      <c r="A51" s="73"/>
      <c r="B51" s="24" t="s">
        <v>90</v>
      </c>
      <c r="C51" s="40"/>
      <c r="D51" s="40"/>
      <c r="E51" s="25"/>
    </row>
    <row r="52" spans="1:5" x14ac:dyDescent="0.25">
      <c r="A52" s="73"/>
      <c r="B52" s="26" t="s">
        <v>91</v>
      </c>
      <c r="C52" s="40">
        <v>7325</v>
      </c>
      <c r="D52" s="40"/>
      <c r="E52" s="25"/>
    </row>
    <row r="53" spans="1:5" ht="18" customHeight="1" x14ac:dyDescent="0.25">
      <c r="A53" s="74"/>
      <c r="B53" s="20"/>
      <c r="C53" s="40"/>
      <c r="D53" s="40"/>
      <c r="E53" s="25"/>
    </row>
    <row r="54" spans="1:5" ht="20.25" customHeight="1" x14ac:dyDescent="0.25">
      <c r="A54" s="75" t="s">
        <v>15</v>
      </c>
      <c r="B54" s="22" t="s">
        <v>1</v>
      </c>
      <c r="C54" s="41">
        <v>1617.93</v>
      </c>
      <c r="D54" s="30"/>
      <c r="E54" s="23"/>
    </row>
    <row r="55" spans="1:5" ht="18.75" customHeight="1" x14ac:dyDescent="0.25">
      <c r="A55" s="76"/>
      <c r="B55" s="24" t="s">
        <v>92</v>
      </c>
      <c r="C55" s="40">
        <v>537.27</v>
      </c>
      <c r="D55" s="29"/>
      <c r="E55" s="25"/>
    </row>
    <row r="56" spans="1:5" ht="15" customHeight="1" x14ac:dyDescent="0.25">
      <c r="A56" s="76"/>
      <c r="B56" s="24" t="s">
        <v>34</v>
      </c>
      <c r="C56" s="40">
        <v>20999.98</v>
      </c>
      <c r="D56" s="29"/>
      <c r="E56" s="25"/>
    </row>
    <row r="57" spans="1:5" ht="15" customHeight="1" x14ac:dyDescent="0.25">
      <c r="A57" s="76"/>
      <c r="B57" s="24" t="s">
        <v>35</v>
      </c>
      <c r="C57" s="40">
        <v>12478.3</v>
      </c>
      <c r="D57" s="29"/>
      <c r="E57" s="25"/>
    </row>
    <row r="58" spans="1:5" ht="15" customHeight="1" x14ac:dyDescent="0.25">
      <c r="A58" s="77"/>
      <c r="B58" s="31"/>
      <c r="C58" s="32"/>
      <c r="D58" s="32"/>
      <c r="E58" s="28"/>
    </row>
    <row r="59" spans="1:5" ht="21" customHeight="1" x14ac:dyDescent="0.25">
      <c r="A59" s="58" t="s">
        <v>26</v>
      </c>
      <c r="B59" s="24" t="s">
        <v>28</v>
      </c>
      <c r="C59" s="41">
        <v>2600</v>
      </c>
      <c r="D59" s="27"/>
      <c r="E59" s="25"/>
    </row>
    <row r="60" spans="1:5" ht="21" customHeight="1" x14ac:dyDescent="0.25">
      <c r="A60" s="59"/>
      <c r="B60" s="24" t="s">
        <v>48</v>
      </c>
      <c r="C60" s="40">
        <v>2507</v>
      </c>
      <c r="D60" s="27"/>
      <c r="E60" s="25"/>
    </row>
    <row r="61" spans="1:5" ht="21" customHeight="1" x14ac:dyDescent="0.25">
      <c r="A61" s="59"/>
      <c r="B61" s="24" t="s">
        <v>49</v>
      </c>
      <c r="C61" s="40"/>
      <c r="D61" s="27"/>
      <c r="E61" s="25"/>
    </row>
    <row r="62" spans="1:5" ht="21" customHeight="1" x14ac:dyDescent="0.25">
      <c r="A62" s="59"/>
      <c r="B62" s="24" t="s">
        <v>36</v>
      </c>
      <c r="C62" s="40"/>
      <c r="D62" s="27"/>
      <c r="E62" s="25"/>
    </row>
    <row r="63" spans="1:5" ht="21" customHeight="1" x14ac:dyDescent="0.25">
      <c r="A63" s="59"/>
      <c r="B63" s="26" t="s">
        <v>93</v>
      </c>
      <c r="C63" s="40"/>
      <c r="D63" s="27"/>
      <c r="E63" s="25"/>
    </row>
    <row r="64" spans="1:5" ht="21" customHeight="1" x14ac:dyDescent="0.25">
      <c r="A64" s="59"/>
      <c r="B64" s="53" t="s">
        <v>98</v>
      </c>
      <c r="C64" s="40"/>
      <c r="D64" s="27"/>
      <c r="E64" s="25"/>
    </row>
    <row r="65" spans="1:6" ht="15" customHeight="1" x14ac:dyDescent="0.25">
      <c r="A65" s="60"/>
      <c r="B65" s="31"/>
      <c r="C65" s="27"/>
      <c r="D65" s="32"/>
      <c r="E65" s="28"/>
    </row>
    <row r="66" spans="1:6" x14ac:dyDescent="0.25">
      <c r="A66" s="58" t="s">
        <v>16</v>
      </c>
      <c r="B66" s="22" t="s">
        <v>95</v>
      </c>
      <c r="C66" s="30">
        <v>1054</v>
      </c>
      <c r="D66" s="30"/>
      <c r="E66" s="23"/>
      <c r="F66" s="17"/>
    </row>
    <row r="67" spans="1:6" x14ac:dyDescent="0.25">
      <c r="A67" s="59"/>
      <c r="B67" s="24" t="s">
        <v>96</v>
      </c>
      <c r="C67" s="29"/>
      <c r="D67" s="29"/>
      <c r="E67" s="25"/>
      <c r="F67" s="17"/>
    </row>
    <row r="68" spans="1:6" x14ac:dyDescent="0.25">
      <c r="A68" s="59"/>
      <c r="B68" s="24" t="s">
        <v>37</v>
      </c>
      <c r="C68" s="46">
        <v>500</v>
      </c>
      <c r="D68" s="27"/>
      <c r="E68" s="25"/>
    </row>
    <row r="69" spans="1:6" x14ac:dyDescent="0.25">
      <c r="A69" s="59"/>
      <c r="B69" s="24" t="s">
        <v>97</v>
      </c>
      <c r="C69" s="46"/>
      <c r="D69" s="27"/>
      <c r="E69" s="25"/>
    </row>
    <row r="70" spans="1:6" x14ac:dyDescent="0.25">
      <c r="A70" s="60"/>
      <c r="B70" s="31"/>
      <c r="C70" s="47"/>
      <c r="D70" s="32"/>
      <c r="E70" s="28"/>
    </row>
    <row r="71" spans="1:6" x14ac:dyDescent="0.25">
      <c r="A71" s="61" t="s">
        <v>17</v>
      </c>
      <c r="B71" s="33" t="s">
        <v>2</v>
      </c>
      <c r="C71" s="48">
        <v>193642.8</v>
      </c>
      <c r="D71" s="30"/>
      <c r="E71" s="23"/>
    </row>
    <row r="72" spans="1:6" ht="21" x14ac:dyDescent="0.25">
      <c r="A72" s="62"/>
      <c r="B72" s="53" t="s">
        <v>43</v>
      </c>
      <c r="C72" s="46">
        <v>445.53</v>
      </c>
      <c r="D72" s="46"/>
      <c r="E72" s="25"/>
    </row>
    <row r="73" spans="1:6" ht="21" x14ac:dyDescent="0.25">
      <c r="A73" s="62"/>
      <c r="B73" s="50" t="s">
        <v>25</v>
      </c>
      <c r="C73" s="46">
        <v>358.06</v>
      </c>
      <c r="D73" s="46"/>
      <c r="E73" s="25"/>
    </row>
    <row r="74" spans="1:6" x14ac:dyDescent="0.25">
      <c r="A74" s="62"/>
      <c r="B74" s="26" t="s">
        <v>3</v>
      </c>
      <c r="C74" s="46">
        <v>8500.59</v>
      </c>
      <c r="D74" s="27"/>
      <c r="E74" s="25"/>
    </row>
    <row r="75" spans="1:6" x14ac:dyDescent="0.25">
      <c r="A75" s="62"/>
      <c r="B75" s="26" t="s">
        <v>4</v>
      </c>
      <c r="C75" s="46">
        <v>9712.77</v>
      </c>
      <c r="D75" s="27"/>
      <c r="E75" s="25"/>
    </row>
    <row r="76" spans="1:6" x14ac:dyDescent="0.25">
      <c r="A76" s="62"/>
      <c r="B76" s="26" t="s">
        <v>5</v>
      </c>
      <c r="C76" s="46">
        <v>9328.23</v>
      </c>
      <c r="D76" s="27"/>
      <c r="E76" s="25">
        <v>1665.19</v>
      </c>
    </row>
    <row r="77" spans="1:6" x14ac:dyDescent="0.25">
      <c r="A77" s="62"/>
      <c r="B77" s="26" t="s">
        <v>6</v>
      </c>
      <c r="C77" s="46">
        <v>270.3</v>
      </c>
      <c r="D77" s="27"/>
      <c r="E77" s="25"/>
    </row>
    <row r="78" spans="1:6" ht="31.5" x14ac:dyDescent="0.25">
      <c r="A78" s="62"/>
      <c r="B78" s="53" t="s">
        <v>94</v>
      </c>
      <c r="C78" s="46"/>
      <c r="D78" s="27"/>
      <c r="E78" s="25"/>
    </row>
    <row r="79" spans="1:6" x14ac:dyDescent="0.25">
      <c r="A79" s="62"/>
      <c r="B79" s="26" t="s">
        <v>18</v>
      </c>
      <c r="C79" s="46">
        <v>2662.4</v>
      </c>
      <c r="D79" s="27"/>
      <c r="E79" s="25"/>
    </row>
    <row r="80" spans="1:6" x14ac:dyDescent="0.25">
      <c r="A80" s="63"/>
      <c r="C80" s="46"/>
      <c r="D80" s="27"/>
      <c r="E80" s="25"/>
    </row>
    <row r="81" spans="1:5" x14ac:dyDescent="0.25">
      <c r="A81" s="64" t="s">
        <v>19</v>
      </c>
      <c r="B81" s="33"/>
      <c r="C81" s="30"/>
      <c r="D81" s="30"/>
      <c r="E81" s="23"/>
    </row>
    <row r="82" spans="1:5" x14ac:dyDescent="0.25">
      <c r="A82" s="65"/>
      <c r="C82" s="21">
        <f>SUM(C2:C81)</f>
        <v>1018826.51</v>
      </c>
      <c r="D82" s="21">
        <f>SUM(D2:D81)</f>
        <v>158500</v>
      </c>
      <c r="E82" s="56">
        <f>E76+474391.6</f>
        <v>476056.79</v>
      </c>
    </row>
    <row r="83" spans="1:5" x14ac:dyDescent="0.25">
      <c r="A83" s="18"/>
      <c r="B83" s="34"/>
      <c r="C83" s="35"/>
      <c r="D83" s="35"/>
      <c r="E83" s="36"/>
    </row>
    <row r="84" spans="1:5" ht="24" x14ac:dyDescent="0.25">
      <c r="E84" s="38"/>
    </row>
    <row r="85" spans="1:5" ht="24" x14ac:dyDescent="0.25">
      <c r="E85" s="38"/>
    </row>
  </sheetData>
  <mergeCells count="9">
    <mergeCell ref="A71:A80"/>
    <mergeCell ref="A66:A70"/>
    <mergeCell ref="A81:A82"/>
    <mergeCell ref="A2:A8"/>
    <mergeCell ref="A9:A16"/>
    <mergeCell ref="A17:A43"/>
    <mergeCell ref="A44:A53"/>
    <mergeCell ref="A54:A58"/>
    <mergeCell ref="A59:A65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4107-89CB-467F-A2CE-BFE06B279CB4}">
  <sheetPr>
    <tabColor theme="4" tint="0.39997558519241921"/>
  </sheetPr>
  <dimension ref="A1:F16"/>
  <sheetViews>
    <sheetView workbookViewId="0">
      <selection activeCell="H14" sqref="H14"/>
    </sheetView>
  </sheetViews>
  <sheetFormatPr baseColWidth="10" defaultRowHeight="15" x14ac:dyDescent="0.25"/>
  <cols>
    <col min="1" max="1" width="39.5703125" style="7" customWidth="1"/>
    <col min="2" max="2" width="24.7109375" style="7" customWidth="1"/>
    <col min="3" max="3" width="21.85546875" style="7" customWidth="1"/>
    <col min="4" max="4" width="23.85546875" style="7" customWidth="1"/>
    <col min="5" max="5" width="26.28515625" style="7" customWidth="1"/>
    <col min="6" max="6" width="24.7109375" style="7" customWidth="1"/>
    <col min="7" max="16384" width="11.42578125" style="7"/>
  </cols>
  <sheetData>
    <row r="1" spans="1:6" ht="57" customHeight="1" x14ac:dyDescent="0.25">
      <c r="A1" s="3" t="s">
        <v>50</v>
      </c>
      <c r="B1" s="4" t="s">
        <v>7</v>
      </c>
      <c r="C1" s="4" t="s">
        <v>8</v>
      </c>
      <c r="D1" s="5" t="s">
        <v>51</v>
      </c>
      <c r="E1" s="5" t="s">
        <v>52</v>
      </c>
      <c r="F1" s="6" t="s">
        <v>123</v>
      </c>
    </row>
    <row r="2" spans="1:6" ht="25.5" customHeight="1" x14ac:dyDescent="0.25">
      <c r="A2" s="43" t="s">
        <v>20</v>
      </c>
      <c r="B2" s="55">
        <v>106250</v>
      </c>
      <c r="C2" s="55"/>
      <c r="D2" s="55">
        <f>SUM('Asturex ejecución Ppto 1TRIM'!C2:C6)</f>
        <v>100200</v>
      </c>
      <c r="E2" s="55"/>
      <c r="F2" s="78"/>
    </row>
    <row r="3" spans="1:6" ht="30" x14ac:dyDescent="0.25">
      <c r="A3" s="43" t="s">
        <v>21</v>
      </c>
      <c r="B3" s="55">
        <v>9000</v>
      </c>
      <c r="C3" s="55"/>
      <c r="D3" s="55">
        <f>'Asturex ejecución Ppto 1TRIM'!C7</f>
        <v>3000</v>
      </c>
      <c r="E3" s="55">
        <v>0</v>
      </c>
      <c r="F3" s="78"/>
    </row>
    <row r="4" spans="1:6" ht="34.5" hidden="1" customHeight="1" x14ac:dyDescent="0.25">
      <c r="A4" s="54" t="s">
        <v>24</v>
      </c>
      <c r="B4" s="55"/>
      <c r="C4" s="55"/>
      <c r="D4" s="55"/>
      <c r="E4" s="55"/>
      <c r="F4" s="78"/>
    </row>
    <row r="5" spans="1:6" ht="24" customHeight="1" x14ac:dyDescent="0.25">
      <c r="A5" s="43" t="s">
        <v>9</v>
      </c>
      <c r="B5" s="55">
        <v>182310</v>
      </c>
      <c r="C5" s="55"/>
      <c r="D5" s="55">
        <f>SUM('Asturex ejecución Ppto 1TRIM'!C9:C15)</f>
        <v>158030.65999999997</v>
      </c>
      <c r="E5" s="55">
        <v>0</v>
      </c>
      <c r="F5" s="78"/>
    </row>
    <row r="6" spans="1:6" ht="35.25" customHeight="1" x14ac:dyDescent="0.25">
      <c r="A6" s="43" t="s">
        <v>22</v>
      </c>
      <c r="B6" s="55">
        <v>1304315</v>
      </c>
      <c r="C6" s="55">
        <v>175550</v>
      </c>
      <c r="D6" s="55">
        <f>SUM('Asturex ejecución Ppto 1TRIM'!C17:C43)</f>
        <v>380016.31</v>
      </c>
      <c r="E6" s="55">
        <f>SUM('Asturex ejecución Ppto 1TRIM'!D17:D43)</f>
        <v>158500</v>
      </c>
      <c r="F6" s="78"/>
    </row>
    <row r="7" spans="1:6" ht="24" customHeight="1" x14ac:dyDescent="0.25">
      <c r="A7" s="43" t="s">
        <v>40</v>
      </c>
      <c r="B7" s="55">
        <v>189200</v>
      </c>
      <c r="C7" s="55">
        <v>5600</v>
      </c>
      <c r="D7" s="55">
        <f>SUM('Asturex ejecución Ppto 1TRIM'!C44:C53)</f>
        <v>110364.38</v>
      </c>
      <c r="E7" s="55">
        <v>0</v>
      </c>
      <c r="F7" s="78"/>
    </row>
    <row r="8" spans="1:6" ht="32.25" customHeight="1" x14ac:dyDescent="0.25">
      <c r="A8" s="43" t="s">
        <v>10</v>
      </c>
      <c r="B8" s="55">
        <v>181000</v>
      </c>
      <c r="C8" s="55"/>
      <c r="D8" s="55">
        <f>SUM('Asturex ejecución Ppto 1TRIM'!C54:C58)</f>
        <v>35633.479999999996</v>
      </c>
      <c r="E8" s="55">
        <v>0</v>
      </c>
      <c r="F8" s="78"/>
    </row>
    <row r="9" spans="1:6" ht="22.5" customHeight="1" x14ac:dyDescent="0.25">
      <c r="A9" s="43" t="s">
        <v>11</v>
      </c>
      <c r="B9" s="55">
        <v>74308</v>
      </c>
      <c r="C9" s="19"/>
      <c r="D9" s="55">
        <f>SUM('Asturex ejecución Ppto 1TRIM'!C59:C62)</f>
        <v>5107</v>
      </c>
      <c r="E9" s="19">
        <v>0</v>
      </c>
      <c r="F9" s="78"/>
    </row>
    <row r="10" spans="1:6" ht="24.75" customHeight="1" x14ac:dyDescent="0.25">
      <c r="A10" s="43" t="s">
        <v>12</v>
      </c>
      <c r="B10" s="55">
        <v>4375</v>
      </c>
      <c r="C10" s="19"/>
      <c r="D10" s="55">
        <f>SUM('Asturex ejecución Ppto 1TRIM'!C66:C68)</f>
        <v>1554</v>
      </c>
      <c r="E10" s="19">
        <v>0</v>
      </c>
      <c r="F10" s="78"/>
    </row>
    <row r="11" spans="1:6" ht="34.5" customHeight="1" x14ac:dyDescent="0.25">
      <c r="A11" s="43" t="s">
        <v>23</v>
      </c>
      <c r="B11" s="55">
        <v>1205392</v>
      </c>
      <c r="C11" s="19"/>
      <c r="D11" s="55">
        <f>SUM('Asturex ejecución Ppto 1TRIM'!C71:C79)</f>
        <v>224920.67999999996</v>
      </c>
      <c r="E11" s="19">
        <v>0</v>
      </c>
      <c r="F11" s="78"/>
    </row>
    <row r="12" spans="1:6" ht="25.5" customHeight="1" x14ac:dyDescent="0.25">
      <c r="A12" s="8" t="s">
        <v>13</v>
      </c>
      <c r="B12" s="9">
        <f>SUM(B2:B11)</f>
        <v>3256150</v>
      </c>
      <c r="C12" s="9">
        <f>SUM(C2:C11)</f>
        <v>181150</v>
      </c>
      <c r="D12" s="10">
        <f>SUM(D2:D11)</f>
        <v>1018826.5099999999</v>
      </c>
      <c r="E12" s="10">
        <f>SUM(E2:E11)</f>
        <v>158500</v>
      </c>
      <c r="F12" s="11">
        <f>'Asturex ejecución Ppto 1TRIM'!E82-F13</f>
        <v>474391.6</v>
      </c>
    </row>
    <row r="13" spans="1:6" ht="27.75" customHeight="1" thickBot="1" x14ac:dyDescent="0.3">
      <c r="A13" s="12" t="s">
        <v>14</v>
      </c>
      <c r="B13" s="13">
        <v>25000</v>
      </c>
      <c r="C13" s="14"/>
      <c r="D13" s="15">
        <v>0</v>
      </c>
      <c r="E13" s="15"/>
      <c r="F13" s="57">
        <v>1665.19</v>
      </c>
    </row>
    <row r="14" spans="1:6" ht="25.5" customHeight="1" x14ac:dyDescent="0.25">
      <c r="D14" s="42" t="s">
        <v>53</v>
      </c>
    </row>
    <row r="16" spans="1:6" x14ac:dyDescent="0.25">
      <c r="D16" s="16"/>
      <c r="E16" s="16"/>
    </row>
  </sheetData>
  <mergeCells count="1">
    <mergeCell ref="F2:F1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E E A A B Q S w M E F A A C A A g A B 2 w z X L z Y P + e l A A A A 9 g A A A B I A H A B D b 2 5 m a W c v U G F j a 2 F n Z S 5 4 b W w g o h g A K K A U A A A A A A A A A A A A A A A A A A A A A A A A A A A A h Y 8 x D o I w G I W v Q r r T l q r R k J 8 y G D d J T E i M a 1 M q N E I x t F j u 5 u C R v I I Y R d 0 c 3 / e + 4 b 3 7 9 Q b p 0 N T B R X V W t y Z B E a Y o U E a 2 h T Z l g n p 3 D F c o 5 b A T 8 i R K F Y y y s f F g i w R V z p 1 j Q r z 3 2 M 9 w 2 5 W E U R q R Q 7 b N Z a U a g T 6 y / i + H 2 l g n j F S I w / 4 1 h j M c L S i e s y W m Q C Y I m T Z f g Y 1 7 n + 0 P h H V f u 7 5 T X N l w k w O Z I p D 3 B / 4 A U E s D B B Q A A g A I A A d s M 1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H b D N c R H c k G I M B A A B c F w A A E w A c A E Z v c m 1 1 b G F z L 1 N l Y 3 R p b 2 4 x L m 0 g o h g A K K A U A A A A A A A A A A A A A A A A A A A A A A A A A A A A 7 d L N a s J A E A f w e 8 B 3 W N Z L A i E 0 / b A t x U O x V o W i 0 A R 6 E A 9 j s u r i Z l c 2 G 7 A N P l J P f Q R f r G v T V q r E v s D k E s j 8 d 2 e G / H K W G K 4 k i a p 3 e O c 4 + Q I 0 S 0 k M U w E h a R P B T M M h 9 h l p P m f S f u m u E y a C T q E 1 k + Z F 6 e V U q a X r l e M h Z K x N q 5 N 0 s h l 3 l D Q 2 M v G r C 5 o 0 5 i t F E s i m H F J F 7 V W 7 L A t i D T K f K Z 1 1 l C g y G b + u W O 5 W 7 f y y p J 2 A J C o 3 j P p k I E 3 r M t g F N j 4 p 6 R B M o U G w N z i u x d t 3 U w j b T k D O Z z y B h G 8 / p M 0 Z m y C G r c 1 X L A K R K j L j E g R 5 + K n K I p s y f V T v H 9 Q 3 3 u 9 m j 9 y 2 I T D X x Q p S y P e 7 9 b Q q V u 7 h 6 i c G 3 H U t a e 8 + i k e R z T F I F u S J 5 y a I i s w d / x l 3 4 h 3 P O x j 2 n r v R f 0 f 7 h 0 c 3 X s P h s m 6 b P Y v m 9 + 8 l 7 r l H U Q f q q N F x g T p Q R 6 2 O S 9 S B O m p 1 X K E O 1 F G r o 4 U 6 U E e t j m v U g T p q d d y g D t R R 6 W g 4 j W M f t + g D f Z z w E Z 4 h E A R y C k i I Q B B I B e Q T U E s B A i 0 A F A A C A A g A B 2 w z X L z Y P + e l A A A A 9 g A A A B I A A A A A A A A A A A A A A A A A A A A A A E N v b m Z p Z y 9 Q Y W N r Y W d l L n h t b F B L A Q I t A B Q A A g A I A A d s M 1 x T c j g s m w A A A O E A A A A T A A A A A A A A A A A A A A A A A P E A A A B b Q 2 9 u d G V u d F 9 U e X B l c 1 0 u e G 1 s U E s B A i 0 A F A A C A A g A B 2 w z X E R 3 J B i D A Q A A X B c A A B M A A A A A A A A A A A A A A A A A 2 Q E A A E Z v c m 1 1 b G F z L 1 N l Y 3 R p b 2 4 x L m 1 Q S w U G A A A A A A M A A w D C A A A A q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W I A A A A A A A B 7 Y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k J 1 Z m Z l c k 5 l e H R S Z W Z y Z X N o I i B W Y W x 1 Z T 0 i b D E i I C 8 + P E V u d H J 5 I F R 5 c G U 9 I k Z p b G x D b 2 x 1 b W 5 U e X B l c y I g V m F s d W U 9 I n N C Z 1 V G I i A v P j x F b n R y e S B U e X B l P S J G a W x s R W 5 h Y m x l Z C I g V m F s d W U 9 I m w w I i A v P j x F b n R y e S B U e X B l P S J G a W x s T G F z d F V w Z G F 0 Z W Q i I F Z h b H V l P S J k M j A x O C 0 w O S 0 x M 1 Q x M z o 0 N D o 0 M C 4 2 N j k y N T I 1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A 0 O W Y y Y T U t Z m M 2 Z C 0 0 Y 2 E 4 L T g 5 M z A t M D k y O T U y N D I 5 Z D I 0 I i A v P j x F b n R y e S B U e X B l P S J G a W x s Q 2 9 1 b n Q i I F Z h b H V l P S J s N D g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U y M C g y K T w v S X R l b V B h d G g + P C 9 J d G V t T G 9 j Y X R p b 2 4 + P F N 0 Y W J s Z U V u d H J p Z X M + P E V u d H J 5 I F R 5 c G U 9 I k Z p b G x D b 2 x 1 b W 5 O Y W 1 l c y I g V m F s d W U 9 I n N b J n F 1 b 3 Q 7 V M O t d H V s b y B j b G F z a W Z p Y 2 F j a c O z b i Z x d W 9 0 O y w m c X V v d D t H Q V N U T 1 M m c X V v d D s s J n F 1 b 3 Q 7 S U 5 H U k V T T 1 M m c X V v d D t d I i A v P j x F b n R y e S B U e X B l P S J C d W Z m Z X J O Z X h 0 U m V m c m V z a C I g V m F s d W U 9 I m w x I i A v P j x F b n R y e S B U e X B l P S J G a W x s Q 2 9 s d W 1 u V H l w Z X M i I F Z h b H V l P S J z Q m d V R i I g L z 4 8 R W 5 0 c n k g V H l w Z T 0 i R m l s b E V u Y W J s Z W Q i I F Z h b H V l P S J s M C I g L z 4 8 R W 5 0 c n k g V H l w Z T 0 i R m l s b E x h c 3 R V c G R h d G V k I i B W Y W x 1 Z T 0 i Z D I w M T g t M D k t M T N U M T M 6 N D Q 6 N D A u N j Y 5 M j U y N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5 M T B j M D M 0 L T E y O T A t N G E 3 Y y 1 h Z T N i L W I x Z D Q 3 Y W M 0 N G I y Y S I g L z 4 8 R W 5 0 c n k g V H l w Z T 0 i R m l s b E N v d W 5 0 I i B W Y W x 1 Z T 0 i b D Q 4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x J T I w K D M p P C 9 J d G V t U G F 0 a D 4 8 L 0 l 0 Z W 1 M b 2 N h d G l v b j 4 8 U 3 R h Y m x l R W 5 0 c m l l c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k J 1 Z m Z l c k 5 l e H R S Z W Z y Z X N o I i B W Y W x 1 Z T 0 i b D E i I C 8 + P E V u d H J 5 I F R 5 c G U 9 I k Z p b G x D b 2 x 1 b W 5 U e X B l c y I g V m F s d W U 9 I n N C Z 1 V G I i A v P j x F b n R y e S B U e X B l P S J G a W x s R W 5 h Y m x l Z C I g V m F s d W U 9 I m w w I i A v P j x F b n R y e S B U e X B l P S J G a W x s T G F z d F V w Z G F 0 Z W Q i I F Z h b H V l P S J k M j A x O C 0 w O S 0 x M 1 Q x M z o 0 N D o 0 M C 4 2 N j k y N T I 1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Q 3 N m Q y N m I t N z M 3 M y 0 0 Y z k 0 L T l k M W M t O D F i N m U 2 N T Y 0 N G E x I i A v P j x F b n R y e S B U e X B l P S J G a W x s Q 2 9 1 b n Q i I F Z h b H V l P S J s N D g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U w 6 1 0 d W x v I G N s Y X N p Z m l j Y W N p w 7 N u J n F 1 b 3 Q 7 X S w m c X V v d D t x d W V y e V J l b G F 0 a W 9 u c 2 h p c H M m c X V v d D s 6 W 1 0 s J n F 1 b 3 Q 7 Y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0 N v b H V t b k N v d W 5 0 J n F 1 b 3 Q 7 O j M s J n F 1 b 3 Q 7 S 2 V 5 Q 2 9 s d W 1 u T m F t Z X M m c X V v d D s 6 W y Z x d W 9 0 O 1 T D r X R 1 b G 8 g Y 2 x h c 2 l m a W N h Y 2 n D s 2 4 m c X V v d D t d L C Z x d W 9 0 O 0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l M j A o N C k 8 L 0 l 0 Z W 1 Q Y X R o P j w v S X R l b U x v Y 2 F 0 a W 9 u P j x T d G F i b G V F b n R y a W V z P j x F b n R y e S B U e X B l P S J G a W x s Q 2 9 s d W 1 u V H l w Z X M i I F Z h b H V l P S J z Q m d V R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x h c 3 R V c G R h d G V k I i B W Y W x 1 Z T 0 i Z D I w M T g t M D k t M T N U M T M 6 N D Q 6 N D A u N j Y 5 M j U y N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N 2 E x Z T I 2 N y 0 5 N m Q 4 L T R k M 2 M t Y W V l M i 1 j Y m V m N m Z k N D d k N z U i I C 8 + P E V u d H J 5 I F R 5 c G U 9 I k Z p b G x F c n J v c k N v Z G U i I F Z h b H V l P S J z V W 5 r b m 9 3 b i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Q 2 9 s d W 1 u T m F t Z X M i I F Z h b H V l P S J z W y Z x d W 9 0 O 1 T D r X R 1 b G 8 g Y 2 x h c 2 l m a W N h Y 2 n D s 2 4 m c X V v d D s s J n F 1 b 3 Q 7 R 0 F T V E 9 T J n F 1 b 3 Q 7 L C Z x d W 9 0 O 0 l O R 1 J F U 0 9 T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U w 6 1 0 d W x v I G N s Y X N p Z m l j Y W N p w 7 N u J n F 1 b 3 Q 7 X S w m c X V v d D t x d W V y e V J l b G F 0 a W 9 u c 2 h p c H M m c X V v d D s 6 W 1 0 s J n F 1 b 3 Q 7 Y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0 N v b H V t b k N v d W 5 0 J n F 1 b 3 Q 7 O j M s J n F 1 b 3 Q 7 S 2 V 5 Q 2 9 s d W 1 u T m F t Z X M m c X V v d D s 6 W y Z x d W 9 0 O 1 T D r X R 1 b G 8 g Y 2 x h c 2 l m a W N h Y 2 n D s 2 4 m c X V v d D t d L C Z x d W 9 0 O 0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l M j A o N S k 8 L 0 l 0 Z W 1 Q Y X R o P j w v S X R l b U x v Y 2 F 0 a W 9 u P j x T d G F i b G V F b n R y a W V z P j x F b n R y e S B U e X B l P S J G a W x s Q 2 9 s d W 1 u T m F t Z X M i I F Z h b H V l P S J z W y Z x d W 9 0 O 1 T D r X R 1 b G 8 g Y 2 x h c 2 l m a W N h Y 2 n D s 2 4 m c X V v d D s s J n F 1 b 3 Q 7 R 0 F T V E 9 T J n F 1 b 3 Q 7 L C Z x d W 9 0 O 0 l O R 1 J F U 0 9 T J n F 1 b 3 Q 7 X S I g L z 4 8 R W 5 0 c n k g V H l w Z T 0 i Q n V m Z m V y T m V 4 d F J l Z n J l c 2 g i I F Z h b H V l P S J s M S I g L z 4 8 R W 5 0 c n k g V H l w Z T 0 i R m l s b E N v b H V t b l R 5 c G V z I i B W Y W x 1 Z T 0 i c 0 J n V U Y i I C 8 + P E V u d H J 5 I F R 5 c G U 9 I k Z p b G x F b m F i b G V k I i B W Y W x 1 Z T 0 i b D A i I C 8 + P E V u d H J 5 I F R 5 c G U 9 I k Z p b G x M Y X N 0 V X B k Y X R l Z C I g V m F s d W U 9 I m Q y M D E 4 L T A 5 L T E z V D E z O j Q 0 O j Q w L j Y 2 O T I 1 M j V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W E 5 O D U x M S 0 5 N G I z L T Q 5 Z G M t O G E w O C 0 x Y 2 Z l N j U 3 Y 2 N i N D U i I C 8 + P E V u d H J 5 I F R 5 c G U 9 I k Z p b G x D b 3 V u d C I g V m F s d W U 9 I m w 0 O C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U y M C g 2 K T w v S X R l b V B h d G g + P C 9 J d G V t T G 9 j Y X R p b 2 4 + P F N 0 Y W J s Z U V u d H J p Z X M + P E V u d H J 5 I F R 5 c G U 9 I k Z p b G x D b 2 x 1 b W 5 U e X B l c y I g V m F s d W U 9 I n N C Z 1 V G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G F z d F V w Z G F 0 Z W Q i I F Z h b H V l P S J k M j A x O C 0 w O S 0 x M 1 Q x M z o 0 N D o 0 M C 4 2 N j k y N T I 1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x O W Y 3 M j Z i L T I 5 M W Y t N D Y 0 O C 0 4 Y T N k L W R i N j M x Y m V k Z T U 1 M i I g L z 4 8 R W 5 0 c n k g V H l w Z T 0 i R m l s b E V y c m 9 y Q 2 9 k Z S I g V m F s d W U 9 I n N V b m t u b 3 d u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Z p b G x D b 2 x 1 b W 5 O Y W 1 l c y I g V m F s d W U 9 I n N b J n F 1 b 3 Q 7 V M O t d H V s b y B j b G F z a W Z p Y 2 F j a c O z b i Z x d W 9 0 O y w m c X V v d D t H Q V N U T 1 M m c X V v d D s s J n F 1 b 3 Q 7 S U 5 H U k V T T 1 M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U y M C g 3 K T w v S X R l b V B h d G g + P C 9 J d G V t T G 9 j Y X R p b 2 4 + P F N 0 Y W J s Z U V u d H J p Z X M + P E V u d H J 5 I F R 5 c G U 9 I k Z p b G x D b 2 x 1 b W 5 U e X B l c y I g V m F s d W U 9 I n N C Z 1 V G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G F z d F V w Z G F 0 Z W Q i I F Z h b H V l P S J k M j A x O C 0 w O S 0 x M 1 Q x M z o 0 N D o 0 M C 4 2 N j k y N T I 1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l N G Y 2 M T A y L T Q 2 M z A t N G I w N C 1 i Y j E 2 L T Y 0 N G U 1 Z T N j M m Q 1 N C I g L z 4 8 R W 5 0 c n k g V H l w Z T 0 i R m l s b E V y c m 9 y Q 2 9 k Z S I g V m F s d W U 9 I n N V b m t u b 3 d u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Z p b G x D b 2 x 1 b W 5 O Y W 1 l c y I g V m F s d W U 9 I n N b J n F 1 b 3 Q 7 V M O t d H V s b y B j b G F z a W Z p Y 2 F j a c O z b i Z x d W 9 0 O y w m c X V v d D t H Q V N U T 1 M m c X V v d D s s J n F 1 b 3 Q 7 S U 5 H U k V T T 1 M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U y M C g 4 K T w v S X R l b V B h d G g + P C 9 J d G V t T G 9 j Y X R p b 2 4 + P F N 0 Y W J s Z U V u d H J p Z X M + P E V u d H J 5 I F R 5 c G U 9 I k Z p b G x D b 2 x 1 b W 5 O Y W 1 l c y I g V m F s d W U 9 I n N b J n F 1 b 3 Q 7 V M O t d H V s b y B j b G F z a W Z p Y 2 F j a c O z b i Z x d W 9 0 O y w m c X V v d D t H Q V N U T 1 M m c X V v d D s s J n F 1 b 3 Q 7 S U 5 H U k V T T 1 M m c X V v d D t d I i A v P j x F b n R y e S B U e X B l P S J C d W Z m Z X J O Z X h 0 U m V m c m V z a C I g V m F s d W U 9 I m w x I i A v P j x F b n R y e S B U e X B l P S J G a W x s Q 2 9 s d W 1 u V H l w Z X M i I F Z h b H V l P S J z Q m d V R i I g L z 4 8 R W 5 0 c n k g V H l w Z T 0 i R m l s b E V u Y W J s Z W Q i I F Z h b H V l P S J s M S I g L z 4 8 R W 5 0 c n k g V H l w Z T 0 i R m l s b E x h c 3 R V c G R h d G V k I i B W Y W x 1 Z T 0 i Z D I w M T g t M D k t M T N U M T M 6 N D Q 6 N D A u N j Y 5 M j U y N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y O G I w O G J l L T M 3 N W M t N D V i M y 0 4 M m V j L T d k O T g 1 Z j g 0 Z T A 0 M i I g L z 4 8 R W 5 0 c n k g V H l w Z T 0 i R m l s b E N v d W 5 0 I i B W Y W x 1 Z T 0 i b D Q 4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R m l s b F R h c m d l d C I g V m F s d W U 9 I n N U Y W J s Y T F f M j I 4 M z M 0 M z c w N z U 4 N S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y K S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M p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N C k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1 K S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Y p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N y k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4 K S 9 G a W x h c y U y M G F n c n V w Y W R h c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O S k 8 L 0 l 0 Z W 1 Q Y X R o P j w v S X R l b U x v Y 2 F 0 a W 9 u P j x T d G F i b G V F b n R y a W V z P j x F b n R y e S B U e X B l P S J G a W x s R X J y b 3 J D b 2 R l I i B W Y W x 1 Z T 0 i c 1 V u a 2 5 v d 2 4 i I C 8 + P E V u d H J 5 I F R 5 c G U 9 I k Z p b G x D b 2 x 1 b W 5 O Y W 1 l c y I g V m F s d W U 9 I n N b J n F 1 b 3 Q 7 V M O t d H V s b y B j b G F z a W Z p Y 2 F j a c O z b i Z x d W 9 0 O y w m c X V v d D t H Q V N U T 1 M m c X V v d D s s J n F 1 b 3 Q 7 S U 5 H U k V T T 1 M m c X V v d D t d I i A v P j x F b n R y e S B U e X B l P S J G a W x s R W 5 h Y m x l Z C I g V m F s d W U 9 I m w x I i A v P j x F b n R y e S B U e X B l P S J G a W x s Q 2 9 s d W 1 u V H l w Z X M i I F Z h b H V l P S J z Q m d V R i I g L z 4 8 R W 5 0 c n k g V H l w Z T 0 i R m l s b E x h c 3 R V c G R h d G V k I i B W Y W x 1 Z T 0 i Z D I w M T g t M D k t M T N U M T M 6 N D Q 6 N D A u N j Y 5 M j U y N V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Z D c w M j B l M C 0 0 M T Z k L T Q 3 M m U t Y m J h Y S 0 5 N D M 2 O T I 0 M j Q 1 N j A i I C 8 + P E V u d H J 5 I F R 5 c G U 9 I k Z p b G x D b 3 V u d C I g V m F s d W U 9 I m w 0 O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G a W x s V G F y Z 2 V 0 I i B W Y W x 1 Z T 0 i c 1 R h Y m x h M V 8 y M j g z M z Q z N z A 3 N T g 1 O T M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O Y X Z p Z 2 F 0 a W 9 u U 3 R l c E 5 h b W U i I F Z h b H V l P S J z T m F 2 Z W d h Y 2 n D s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x J T I w K D k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O S k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T A p P C 9 J d G V t U G F 0 a D 4 8 L 0 l 0 Z W 1 M b 2 N h d G l v b j 4 8 U 3 R h Y m x l R W 5 0 c m l l c z 4 8 R W 5 0 c n k g V H l w Z T 0 i R m l s b E N v d W 5 0 I i B W Y W x 1 Z T 0 i b D Q 4 I i A v P j x F b n R y e S B U e X B l P S J G a W x s Q 2 9 s d W 1 u V H l w Z X M i I F Z h b H V l P S J z Q m d V R i I g L z 4 8 R W 5 0 c n k g V H l w Z T 0 i R m l s b E V u Y W J s Z W Q i I F Z h b H V l P S J s M S I g L z 4 8 R W 5 0 c n k g V H l w Z T 0 i R m l s b E x h c 3 R V c G R h d G V k I i B W Y W x 1 Z T 0 i Z D I w M T g t M D k t M T N U M T M 6 N D Q 6 N D A u N j Y 5 M j U y N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5 N W Q 4 Z m Y y L T c 4 M W Q t N D d j O C 1 i Z W E w L W I 1 Z G F l M 2 Y 5 N T U 0 Z C I g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Y T F f M j I 4 M z M 0 M z c w N z U 4 N T k z M T A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O Y X Z p Z 2 F 0 a W 9 u U 3 R l c E 5 h b W U i I F Z h b H V l P S J z T m F 2 Z W d h Y 2 n D s 2 4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1 T D r X R 1 b G 8 g Y 2 x h c 2 l m a W N h Y 2 n D s 2 4 m c X V v d D t d L C Z x d W 9 0 O 3 F 1 Z X J 5 U m V s Y X R p b 2 5 z a G l w c y Z x d W 9 0 O z p b X S w m c X V v d D t j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Q 2 9 s d W 1 u Q 2 9 1 b n Q m c X V v d D s 6 M y w m c X V v d D t L Z X l D b 2 x 1 b W 5 O Y W 1 l c y Z x d W 9 0 O z p b J n F 1 b 3 Q 7 V M O t d H V s b y B j b G F z a W Z p Y 2 F j a c O z b i Z x d W 9 0 O 1 0 s J n F 1 b 3 Q 7 Q 2 9 s d W 1 u S W R l b n R p d G l l c y Z x d W 9 0 O z p b J n F 1 b 3 Q 7 U 2 V j d G l v b j E v V G F i b G E x L 0 Z p b G F z I G F n c n V w Y W R h c y 5 7 V M O t d H V s b y B j b G F z a W Z p Y 2 F j a c O z b i w w f S Z x d W 9 0 O y w m c X V v d D t T Z W N 0 a W 9 u M S 9 U Y W J s Y T E v R m l s Y X M g Y W d y d X B h Z G F z L n t H Q V N U T 1 M s M X 0 m c X V v d D s s J n F 1 b 3 Q 7 U 2 V j d G l v b j E v V G F i b G E x L 0 Z p b G F z I G F n c n V w Y W R h c y 5 7 S U 5 H U k V T T 1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U y M C g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T A p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E x K T w v S X R l b V B h d G g + P C 9 J d G V t T G 9 j Y X R p b 2 4 + P F N 0 Y W J s Z U V u d H J p Z X M + P E V u d H J 5 I F R 5 c G U 9 I k Z p b G x F c n J v c k N v Z G U i I F Z h b H V l P S J z V W 5 r b m 9 3 b i I g L z 4 8 R W 5 0 c n k g V H l w Z T 0 i R m l s b E N v b H V t b k 5 h b W V z I i B W Y W x 1 Z T 0 i c 1 s m c X V v d D t U w 6 1 0 d W x v I G N s Y X N p Z m l j Y W N p w 7 N u J n F 1 b 3 Q 7 L C Z x d W 9 0 O 0 d B U 1 R P U y Z x d W 9 0 O y w m c X V v d D t J T k d S R V N P U y Z x d W 9 0 O 1 0 i I C 8 + P E V u d H J 5 I F R 5 c G U 9 I k Z p b G x F b m F i b G V k I i B W Y W x 1 Z T 0 i b D E i I C 8 + P E V u d H J 5 I F R 5 c G U 9 I k Z p b G x D b 2 x 1 b W 5 U e X B l c y I g V m F s d W U 9 I n N C Z 1 V G I i A v P j x F b n R y e S B U e X B l P S J G a W x s T G F z d F V w Z G F 0 Z W Q i I F Z h b H V l P S J k M j A x O C 0 w O S 0 x M 1 Q x M z o 0 N D o 0 M C 4 2 N j k y N T I 1 W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l j N 2 I 5 Y j I 4 L W Y y O G Y t N G U 2 M y 0 5 Z T h m L T Y w Y z A 1 Y W J j Y 2 Z m Y i I g L z 4 8 R W 5 0 c n k g V H l w Z T 0 i R m l s b F N 0 Y X R 1 c y I g V m F s d W U 9 I n N D b 2 1 w b G V 0 Z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h M V 8 y M j g z M z Q z N z A 3 N T g 1 O T M x M D A x M D c i I C 8 + P E V u d H J 5 I F R 5 c G U 9 I k x v Y W R l Z F R v Q W 5 h b H l z a X N T Z X J 2 a W N l c y I g V m F s d W U 9 I m w w I i A v P j x F b n R y e S B U e X B l P S J G a W x s Q 2 9 1 b n Q i I F Z h b H V l P S J s N D g i I C 8 + P E V u d H J 5 I F R 5 c G U 9 I k F k Z G V k V G 9 E Y X R h T W 9 k Z W w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V M O t d H V s b y B j b G F z a W Z p Y 2 F j a c O z b i Z x d W 9 0 O 1 0 s J n F 1 b 3 Q 7 c X V l c n l S Z W x h d G l v b n N o a X B z J n F 1 b 3 Q 7 O l t d L C Z x d W 9 0 O 2 N v b H V t b k l k Z W 5 0 a X R p Z X M m c X V v d D s 6 W y Z x d W 9 0 O 1 N l Y 3 R p b 2 4 x L 1 R h Y m x h M S 9 G a W x h c y B h Z 3 J 1 c G F k Y X M u e 1 T D r X R 1 b G 8 g Y 2 x h c 2 l m a W N h Y 2 n D s 2 4 s M H 0 m c X V v d D s s J n F 1 b 3 Q 7 U 2 V j d G l v b j E v V G F i b G E x L 0 Z p b G F z I G F n c n V w Y W R h c y 5 7 R 0 F T V E 9 T L D F 9 J n F 1 b 3 Q 7 L C Z x d W 9 0 O 1 N l Y 3 R p b 2 4 x L 1 R h Y m x h M S 9 G a W x h c y B h Z 3 J 1 c G F k Y X M u e 0 l O R 1 J F U 0 9 T L D J 9 J n F 1 b 3 Q 7 X S w m c X V v d D t D b 2 x 1 b W 5 D b 3 V u d C Z x d W 9 0 O z o z L C Z x d W 9 0 O 0 t l e U N v b H V t b k 5 h b W V z J n F 1 b 3 Q 7 O l s m c X V v d D t U w 6 1 0 d W x v I G N s Y X N p Z m l j Y W N p w 7 N u J n F 1 b 3 Q 7 X S w m c X V v d D t D b 2 x 1 b W 5 J Z G V u d G l 0 a W V z J n F 1 b 3 Q 7 O l s m c X V v d D t T Z W N 0 a W 9 u M S 9 U Y W J s Y T E v R m l s Y X M g Y W d y d X B h Z G F z L n t U w 6 1 0 d W x v I G N s Y X N p Z m l j Y W N p w 7 N u L D B 9 J n F 1 b 3 Q 7 L C Z x d W 9 0 O 1 N l Y 3 R p b 2 4 x L 1 R h Y m x h M S 9 G a W x h c y B h Z 3 J 1 c G F k Y X M u e 0 d B U 1 R P U y w x f S Z x d W 9 0 O y w m c X V v d D t T Z W N 0 a W 9 u M S 9 U Y W J s Y T E v R m l s Y X M g Y W d y d X B h Z G F z L n t J T k d S R V N P U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E l M j A o M T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E x K S 9 G a W x h c y U y M G F n c n V w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n x c u Y C P F J S I d s Q 7 S X w W U H A A A A A A I A A A A A A B B m A A A A A Q A A I A A A A C j y f z O I b l 0 U i R R I N G t i e V P X + z E u Q l z X O k / K e 7 d Q x B E g A A A A A A 6 A A A A A A g A A I A A A A P s A D G C k 7 S 9 C 8 k y + w 1 g 3 S B 5 t y g F r 0 s S 3 Z J c Y N r d P 5 Q z y U A A A A A M B 4 p m x W + S R Y 8 2 q g A f L d 2 M S I X a a K 3 c 8 A E Q U e 6 G U W S o P 5 P b 1 s E 1 i N 5 7 R N r 8 V x j G 8 c V V U 7 y v D T r / U V n B J M q I 4 C Q b 8 y v o + 9 2 z o I v Y b Z I 5 8 j 3 G B Q A A A A D p v r / j 7 A U s B i F s 6 L X 8 W K q i c 1 5 p P S u p + g s / X I 4 O U p v 7 N Z w c 1 b r K B O W 6 7 d q B I L g q x l y y + a B O r y M p j x A s Q M a S H J 4 0 = < / D a t a M a s h u p > 
</file>

<file path=customXml/itemProps1.xml><?xml version="1.0" encoding="utf-8"?>
<ds:datastoreItem xmlns:ds="http://schemas.openxmlformats.org/officeDocument/2006/customXml" ds:itemID="{FB75AEF8-D57D-43E8-867B-BBC6A141ED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Asturex ejecución Ppto 4TRI</vt:lpstr>
      <vt:lpstr>PRESUPUESTO 4TRIM 2025</vt:lpstr>
      <vt:lpstr>Asturex ejecución Ppto 3TRIM</vt:lpstr>
      <vt:lpstr>PRESUPUESTO 3TRIM 2025</vt:lpstr>
      <vt:lpstr>Asturex ejecución Ppto 2TRIM</vt:lpstr>
      <vt:lpstr>PRESUPUESTO 2TRIM 2025</vt:lpstr>
      <vt:lpstr>Asturex ejecución Ppto 1TRIM</vt:lpstr>
      <vt:lpstr>PRESUPUESTO 1TRIM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Esther Fernández Cienfuegos</dc:creator>
  <cp:lastModifiedBy>MestherFC</cp:lastModifiedBy>
  <dcterms:created xsi:type="dcterms:W3CDTF">2018-09-13T13:47:21Z</dcterms:created>
  <dcterms:modified xsi:type="dcterms:W3CDTF">2026-02-04T11:01:59Z</dcterms:modified>
</cp:coreProperties>
</file>