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10" activeTab="1"/>
  </bookViews>
  <sheets>
    <sheet name="Asturex ejecución Ppto 1TRIM" sheetId="1" r:id="rId1"/>
    <sheet name="PRESUPUESTO 1TRIM 2024" sheetId="2" r:id="rId2"/>
  </sheets>
  <definedNames>
    <definedName name="DatosExternos_1" localSheetId="0">'Asturex ejecución Ppto 1TRIM'!$B$1:$D$81</definedName>
  </definedNames>
  <calcPr fullCalcOnLoad="1"/>
</workbook>
</file>

<file path=xl/sharedStrings.xml><?xml version="1.0" encoding="utf-8"?>
<sst xmlns="http://schemas.openxmlformats.org/spreadsheetml/2006/main" count="102" uniqueCount="102">
  <si>
    <t>TÍTULO CLASIFICACIÓN</t>
  </si>
  <si>
    <r>
      <t xml:space="preserve">SUBVENCIONES TRASPASADAS A RESULTADO
</t>
    </r>
    <r>
      <rPr>
        <sz val="6"/>
        <color indexed="9"/>
        <rFont val="Verdana"/>
        <family val="2"/>
      </rPr>
      <t>(Incluidas subvenciones de capital)</t>
    </r>
  </si>
  <si>
    <t>PROGRAMAS DE PROYECCIÓN MULTILATERAL</t>
  </si>
  <si>
    <t>FORMACION PERSONAL ASTUREX</t>
  </si>
  <si>
    <t>GASTOS DE PERSONAL</t>
  </si>
  <si>
    <t>GASTOS OFICINA</t>
  </si>
  <si>
    <t>GASTOS SERVICIOS PROFESIONALES</t>
  </si>
  <si>
    <t>OTROS GASTOS GENERALES</t>
  </si>
  <si>
    <t>COMISIONES Y GASTOS BANCARIOS</t>
  </si>
  <si>
    <t>SISTEMA DE CALIDAD ASTUREX</t>
  </si>
  <si>
    <t>COSTE PREVISTO</t>
  </si>
  <si>
    <t xml:space="preserve"> INGRESO DE EMPRESAS PREVISTO   </t>
  </si>
  <si>
    <t>PROCESO ASISTENCIA TÉCNICA</t>
  </si>
  <si>
    <t>PROCESO DE FORMACIÓN</t>
  </si>
  <si>
    <t>PROCESO COMUNICACIÓN Y MK</t>
  </si>
  <si>
    <t>PROCESO MEJORA CONTINUA</t>
  </si>
  <si>
    <t>TOTAL PROCESOS</t>
  </si>
  <si>
    <t>INVERSIÓN</t>
  </si>
  <si>
    <t xml:space="preserve">PROGRAMAS </t>
  </si>
  <si>
    <t>FORMACIÓN</t>
  </si>
  <si>
    <t>MEJORA CONTINUA</t>
  </si>
  <si>
    <t>ESTRUCTURA</t>
  </si>
  <si>
    <t>AMORTIZACION ACTIVOS FIJOS</t>
  </si>
  <si>
    <t>TOTALES</t>
  </si>
  <si>
    <t>PROCESO PROGRAMAS TRADICIONALES</t>
  </si>
  <si>
    <t>PROCESO PROGRAMAS -PROGRAMAS MULTILATERAL</t>
  </si>
  <si>
    <t>PROCESO DE ACCIONES PROMOCIÓN INTERNACIONAL</t>
  </si>
  <si>
    <t>PROCESOS ADMINISTRACIÓN -DIRECCIÓN Y CONTRATACIÓN</t>
  </si>
  <si>
    <t>PROCESO PROGRAMAS -PROGRAMAS INTERNACIONALIZACIÓN DIGITAL</t>
  </si>
  <si>
    <t>GASTOS DESPLAZAMIENTO Y VIAJE RELACIONES INSTITUCIONALES RESTO PERSONAL ASTUREX</t>
  </si>
  <si>
    <t>SUBVENCIONES DE EXPLOTACIÓN</t>
  </si>
  <si>
    <t>COMUNICACIÓN Y MK.</t>
  </si>
  <si>
    <t>PROGRAMA DE PRESELECCIÓN DE MERCADOS</t>
  </si>
  <si>
    <t>APOYO A LA IMPLANTACIÓN EXTERIOR</t>
  </si>
  <si>
    <t>GABINETE DE COMUNICACION</t>
  </si>
  <si>
    <t>TOTAL OTROS GASTOS DE PERSONAL Y EXTERNOS</t>
  </si>
  <si>
    <t xml:space="preserve">PROGRAMA EXPORTA MÁS </t>
  </si>
  <si>
    <t>ACELERADORA INTERNACIONAL  - QUICK GLOBAL</t>
  </si>
  <si>
    <t xml:space="preserve">SERVICIO DECOIN - PROGRAMA DECOIN - DESARROLLO COMERCIAL INTERNACIONAL </t>
  </si>
  <si>
    <t>SERVICIO EXPORTA CON MARKETPLACES</t>
  </si>
  <si>
    <t>SERVICIO POSICIÓNATE ONLINE</t>
  </si>
  <si>
    <t>SERVICIO DE OPORTUNIDADES COMERCIALES DE NEGOCIO</t>
  </si>
  <si>
    <t>CLUB DE EMPRESAS e-ASTUREX</t>
  </si>
  <si>
    <t>PROGRAMA BECAS SUMA TALENTO EN EL EXTERIOR</t>
  </si>
  <si>
    <t>PROGRAMA BECAS EXPORTA (Exporta Inicio, Exporta Más y Exporta Digital)</t>
  </si>
  <si>
    <t>MATERIAL PROMOCIONAL: Vídeos, PodCast, Chatbot</t>
  </si>
  <si>
    <t>CERTIFICACIÓN UNE 19601 - Programa Compliance Penal</t>
  </si>
  <si>
    <t>ESTUDIOS METODOLOGICOS - Mejora Asturex</t>
  </si>
  <si>
    <t>INGRESOS A 31-03-2024</t>
  </si>
  <si>
    <t>INVERSIÓN A
31-03-2024</t>
  </si>
  <si>
    <t>EJECUCIÓN GASTO 
31-03-2024</t>
  </si>
  <si>
    <t>EJECUCIÓN INGRESO EMPRESAS
31-03-2024</t>
  </si>
  <si>
    <t>PROGRAMA EXPORTA INCIO</t>
  </si>
  <si>
    <t>PROGRAMA EXPORTA DIGITAL</t>
  </si>
  <si>
    <t>VIAJES PROSPECCIÓN MERCADOS INTNALES 2024</t>
  </si>
  <si>
    <t>ASTUREX OPEN DAYS - PUNTO DE ENCUENTRO INTERNACIONAL. 
OVIEDO, ENERO 2024</t>
  </si>
  <si>
    <t>PUBLICIDAD Y PROPAGANDA. PUBLICACIONES. MEMORIA ACTIVIDADES 2023</t>
  </si>
  <si>
    <t>PATROCINIOS 2024</t>
  </si>
  <si>
    <t>PROCESO 2024</t>
  </si>
  <si>
    <t>PROCESO INTELIGENCIA COMERCIAL (INFORMACIÓN)</t>
  </si>
  <si>
    <t>ACCIONES DE PROMOCIÓN INTERNACIONAL  2024</t>
  </si>
  <si>
    <t>INTELIGENCIA COMERCIAL (INFORMACIÓN)</t>
  </si>
  <si>
    <t>JORNADAS Y TALLERES FORMATIVOS PARA LAS EMPRESAS 2024</t>
  </si>
  <si>
    <t xml:space="preserve">AJUSTE NEGATIVO DE REGULARIZACIÓN DE IVA 2024 Trimestral (aplicación regla de Prorrata desde enero 2022. Sistema de Ayudas) Declaraciones 1º IVA 2024 (pendiente) </t>
  </si>
  <si>
    <t>ASISTENCIA TÉCNICA - ENTREGAS DINERARIAS SIN CONTRAPRESTACIÓN CON RED EXTERIOR DE COLABORADORES INTERNACIONALES, SERVICIOS JURÍDCOS EN ORIGEN, SERVICIOS JURÍDICOS EN DESTINO, APROXIMACIÓN VIRTUAL A MERCADOS, SERVICIOS A MEDIDA DE CONSULTORÍA LOGÍSTICA Y ADUANERA, SERVICIOS DECOIN, SERVICIOS DE INTERNACIONALIZACIÓN DIGITAL (POSICIÓNATE ONLINE, EXPORTA CON MARKETPLACES, etc.)</t>
  </si>
  <si>
    <t>SERVICIO A MEDIDA DE CONSULTORÍA LOGÍSTICA Y ADUANERA</t>
  </si>
  <si>
    <t>ASISTENCIA TÉCNICA - RED COLABORADORES EXTERIOR 2024 
(SERVICIOS DE LA RED, SERV JURÍDICOS EN ORIGEN Y DESTINO)</t>
  </si>
  <si>
    <t>VISITA MADE MILAN AÑO 2023</t>
  </si>
  <si>
    <t>MISIONES VIRTUALES. ANUAL</t>
  </si>
  <si>
    <t>TASTINGASTURIAS - Promoción+Marketing digital sector Alimentos y Bebidas. ANUAL</t>
  </si>
  <si>
    <t>AsturiasFashion - Promoción+Marketing Digital sector MODA ANUAL</t>
  </si>
  <si>
    <t>Visita Feria Light&amp;Building (Frankfurt). Construcción. Marzo 2024</t>
  </si>
  <si>
    <t>MISIÓN COMERCIAL DIRECTA PORTUGAL. MAYO 2024</t>
  </si>
  <si>
    <t>Feria EUROSATORY (Paris). 17-21 JUNIO</t>
  </si>
  <si>
    <t>MISIÓN COMERCIAL DIRECTA A ARABIA SAUDÍ Y KUWAIT. MULTISECTORIAL. MARZO 2024</t>
  </si>
  <si>
    <t>MISIÓN COMERCIAL DIRECTA A INDIA. MULTISECTORIAL. MARZO 2024</t>
  </si>
  <si>
    <t>MISIÓN COMERCIAL DIRECTA REP. DOMINICANA Y COSTA RICA. 19-24 MAYO 2024</t>
  </si>
  <si>
    <t>MCD IRLANDA E ISLANDIA. 5-10 MAYO 2024</t>
  </si>
  <si>
    <t>Foro SALENOR Europa. Alimentos y Bebidas. Avilés. Febrero 2024</t>
  </si>
  <si>
    <t>Exposición en stand Asturex en Pabellón España en salón FROMAGE 2024. París. Febrero 2024</t>
  </si>
  <si>
    <t>Salón GOURMET 2024 - Pabellón Asturex</t>
  </si>
  <si>
    <t>FERIA- Exposición en Taste Spain.- Edimburgo, Escocia. 20 de mayo (ICEX)</t>
  </si>
  <si>
    <t xml:space="preserve">MISIÓN comercial Inversa - Visita a Asturias del Hospitality Trainning Programa ICEX (Estados Unidos) </t>
  </si>
  <si>
    <t xml:space="preserve">Visita a la Feria Premiére Vision -París. Moda. 6-8 FEBRERO </t>
  </si>
  <si>
    <t>PPV Fashion Lab ALEMANIA, 16-17 abril.  Reino Unido, Londres 22-23 abril</t>
  </si>
  <si>
    <t>VISTA A LA FERIA INCOSMETICS -Global. París. ABRIL 2024</t>
  </si>
  <si>
    <t>VISITA A LA FERIA ANALYTICA. MUNICH, ABRIL 2024</t>
  </si>
  <si>
    <t>VISITA FERIA BETT SHOW. TIC. LONDRES. ENERO 2024</t>
  </si>
  <si>
    <t>STAND ASTURIAS FERIA 4YFN - MWC. BARCELONA, FEBRERO 2024</t>
  </si>
  <si>
    <t>MISIÓN COMERCIAL DIRECTA A ARGENTINA/URUGUAY/CHILE. MARZO 2024</t>
  </si>
  <si>
    <t>Visita Feria de Hannover. Abril 2024</t>
  </si>
  <si>
    <t>FORO TIC 2024. Gijón. Junio 2024</t>
  </si>
  <si>
    <t>Misión Comercial a Senegal Costa de Marfil. Mayo 2024</t>
  </si>
  <si>
    <t>IA DEPARTAMENTOS INTERNACIONALES</t>
  </si>
  <si>
    <t>SERVICIO LOCALIZACIÓN DE IMPORTADORES Y ANÁLISIS DE LA COMPETENCIA (SERVICIO DE INTELIGENCIA DE MERCADOS)</t>
  </si>
  <si>
    <t>SERVICIO DE VIGILANCIA ESTRATÉGICA (SERVICIO DE INTELIGENCIA DE MERCADOS)</t>
  </si>
  <si>
    <t>DOSIER DIGITAL CASOS DE ÉXITO - UNIOVI</t>
  </si>
  <si>
    <t>HERRAMIENTA DE ANÁLISIS - RASTREO WEB de ASTUREX - CAPTACION NUEVOS CLIENTES - LEADPIPE</t>
  </si>
  <si>
    <t>GASTOS DESPLAZAMIENTO Y VIAJE RELACIONES INSTITUCIONALES 
DIRECCIÓN: B.L.V</t>
  </si>
  <si>
    <t>Participación en Wind Energy 2024. Hamburgo. Septiembre 2024</t>
  </si>
  <si>
    <t>MISIÓN COMERCIAL DIRECTA Viaje de prospección  Suiza. Septiembre 2024- Alimentos y Bebidas</t>
  </si>
  <si>
    <t>GASTOS 
A 31-03-2024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</si>
</sst>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C0A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9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9"/>
      <name val="Verdana"/>
      <family val="2"/>
    </font>
    <font>
      <i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Gabriola"/>
      <family val="5"/>
    </font>
    <font>
      <b/>
      <sz val="11"/>
      <color indexed="6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Verdana"/>
      <family val="2"/>
    </font>
    <font>
      <i/>
      <sz val="8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Gabriola"/>
      <family val="5"/>
    </font>
    <font>
      <b/>
      <sz val="11"/>
      <color theme="4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165" fontId="43" fillId="0" borderId="0" xfId="48" applyFont="1" applyAlignment="1">
      <alignment horizontal="center" vertical="center"/>
    </xf>
    <xf numFmtId="165" fontId="44" fillId="0" borderId="0" xfId="48" applyFont="1" applyAlignment="1">
      <alignment horizontal="center" vertical="center" wrapText="1"/>
    </xf>
    <xf numFmtId="0" fontId="45" fillId="33" borderId="10" xfId="53" applyFont="1" applyFill="1" applyBorder="1" applyAlignment="1">
      <alignment horizontal="center" vertical="center" wrapText="1"/>
      <protection/>
    </xf>
    <xf numFmtId="0" fontId="45" fillId="33" borderId="11" xfId="53" applyFont="1" applyFill="1" applyBorder="1" applyAlignment="1">
      <alignment horizontal="center" vertical="center" wrapText="1"/>
      <protection/>
    </xf>
    <xf numFmtId="0" fontId="45" fillId="13" borderId="11" xfId="53" applyFont="1" applyFill="1" applyBorder="1" applyAlignment="1">
      <alignment horizontal="center" vertical="center" wrapText="1"/>
      <protection/>
    </xf>
    <xf numFmtId="0" fontId="45" fillId="13" borderId="12" xfId="53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45" fillId="33" borderId="13" xfId="53" applyFont="1" applyFill="1" applyBorder="1" applyAlignment="1">
      <alignment vertical="center" wrapText="1"/>
      <protection/>
    </xf>
    <xf numFmtId="166" fontId="45" fillId="33" borderId="14" xfId="53" applyNumberFormat="1" applyFont="1" applyFill="1" applyBorder="1" applyAlignment="1">
      <alignment horizontal="center" vertical="center"/>
      <protection/>
    </xf>
    <xf numFmtId="166" fontId="45" fillId="13" borderId="14" xfId="53" applyNumberFormat="1" applyFont="1" applyFill="1" applyBorder="1" applyAlignment="1">
      <alignment horizontal="center" vertical="center" wrapText="1"/>
      <protection/>
    </xf>
    <xf numFmtId="166" fontId="45" fillId="13" borderId="15" xfId="53" applyNumberFormat="1" applyFont="1" applyFill="1" applyBorder="1" applyAlignment="1">
      <alignment horizontal="center" vertical="center" wrapText="1"/>
      <protection/>
    </xf>
    <xf numFmtId="0" fontId="45" fillId="33" borderId="16" xfId="53" applyFont="1" applyFill="1" applyBorder="1" applyAlignment="1">
      <alignment vertical="center" wrapText="1"/>
      <protection/>
    </xf>
    <xf numFmtId="166" fontId="45" fillId="33" borderId="17" xfId="53" applyNumberFormat="1" applyFont="1" applyFill="1" applyBorder="1" applyAlignment="1">
      <alignment horizontal="center" vertical="center"/>
      <protection/>
    </xf>
    <xf numFmtId="10" fontId="46" fillId="33" borderId="17" xfId="56" applyNumberFormat="1" applyFont="1" applyFill="1" applyBorder="1" applyAlignment="1">
      <alignment/>
    </xf>
    <xf numFmtId="166" fontId="45" fillId="13" borderId="17" xfId="53" applyNumberFormat="1" applyFont="1" applyFill="1" applyBorder="1" applyAlignment="1">
      <alignment horizontal="center" vertical="center" wrapText="1"/>
      <protection/>
    </xf>
    <xf numFmtId="166" fontId="0" fillId="0" borderId="0" xfId="53" applyNumberFormat="1">
      <alignment/>
      <protection/>
    </xf>
    <xf numFmtId="166" fontId="0" fillId="0" borderId="0" xfId="0" applyNumberFormat="1" applyAlignment="1">
      <alignment/>
    </xf>
    <xf numFmtId="0" fontId="0" fillId="0" borderId="18" xfId="0" applyBorder="1" applyAlignment="1">
      <alignment/>
    </xf>
    <xf numFmtId="44" fontId="46" fillId="34" borderId="14" xfId="53" applyNumberFormat="1" applyFont="1" applyFill="1" applyBorder="1" applyAlignment="1">
      <alignment horizontal="center" vertical="center"/>
      <protection/>
    </xf>
    <xf numFmtId="2" fontId="46" fillId="0" borderId="18" xfId="0" applyNumberFormat="1" applyFont="1" applyBorder="1" applyAlignment="1">
      <alignment vertical="center" wrapText="1"/>
    </xf>
    <xf numFmtId="166" fontId="45" fillId="0" borderId="0" xfId="48" applyNumberFormat="1" applyFont="1" applyBorder="1" applyAlignment="1">
      <alignment vertical="center"/>
    </xf>
    <xf numFmtId="2" fontId="46" fillId="0" borderId="19" xfId="0" applyNumberFormat="1" applyFont="1" applyBorder="1" applyAlignment="1">
      <alignment vertical="center"/>
    </xf>
    <xf numFmtId="166" fontId="46" fillId="0" borderId="20" xfId="0" applyNumberFormat="1" applyFont="1" applyBorder="1" applyAlignment="1">
      <alignment vertical="center"/>
    </xf>
    <xf numFmtId="2" fontId="46" fillId="0" borderId="21" xfId="0" applyNumberFormat="1" applyFont="1" applyBorder="1" applyAlignment="1">
      <alignment vertical="center"/>
    </xf>
    <xf numFmtId="166" fontId="46" fillId="0" borderId="22" xfId="0" applyNumberFormat="1" applyFont="1" applyBorder="1" applyAlignment="1">
      <alignment vertical="center"/>
    </xf>
    <xf numFmtId="2" fontId="46" fillId="0" borderId="0" xfId="0" applyNumberFormat="1" applyFont="1" applyAlignment="1">
      <alignment vertical="center"/>
    </xf>
    <xf numFmtId="166" fontId="46" fillId="0" borderId="0" xfId="48" applyNumberFormat="1" applyFont="1" applyAlignment="1">
      <alignment vertical="center"/>
    </xf>
    <xf numFmtId="166" fontId="46" fillId="0" borderId="23" xfId="0" applyNumberFormat="1" applyFont="1" applyBorder="1" applyAlignment="1">
      <alignment vertical="center"/>
    </xf>
    <xf numFmtId="166" fontId="46" fillId="0" borderId="0" xfId="48" applyNumberFormat="1" applyFont="1" applyBorder="1" applyAlignment="1">
      <alignment vertical="center"/>
    </xf>
    <xf numFmtId="166" fontId="46" fillId="0" borderId="24" xfId="48" applyNumberFormat="1" applyFont="1" applyBorder="1" applyAlignment="1">
      <alignment vertical="center"/>
    </xf>
    <xf numFmtId="2" fontId="46" fillId="0" borderId="18" xfId="0" applyNumberFormat="1" applyFont="1" applyBorder="1" applyAlignment="1">
      <alignment vertical="center"/>
    </xf>
    <xf numFmtId="166" fontId="46" fillId="0" borderId="25" xfId="48" applyNumberFormat="1" applyFont="1" applyBorder="1" applyAlignment="1">
      <alignment vertical="center"/>
    </xf>
    <xf numFmtId="2" fontId="46" fillId="0" borderId="24" xfId="0" applyNumberFormat="1" applyFont="1" applyBorder="1" applyAlignment="1">
      <alignment vertical="center"/>
    </xf>
    <xf numFmtId="2" fontId="46" fillId="0" borderId="0" xfId="0" applyNumberFormat="1" applyFont="1" applyBorder="1" applyAlignment="1">
      <alignment vertical="center"/>
    </xf>
    <xf numFmtId="2" fontId="46" fillId="0" borderId="25" xfId="0" applyNumberFormat="1" applyFont="1" applyBorder="1" applyAlignment="1">
      <alignment vertical="center"/>
    </xf>
    <xf numFmtId="165" fontId="46" fillId="0" borderId="25" xfId="48" applyFont="1" applyBorder="1" applyAlignment="1">
      <alignment vertical="center"/>
    </xf>
    <xf numFmtId="0" fontId="0" fillId="0" borderId="23" xfId="0" applyBorder="1" applyAlignment="1">
      <alignment vertical="center"/>
    </xf>
    <xf numFmtId="165" fontId="46" fillId="0" borderId="0" xfId="48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6" fillId="0" borderId="0" xfId="0" applyNumberFormat="1" applyFont="1" applyAlignment="1">
      <alignment vertical="center"/>
    </xf>
    <xf numFmtId="166" fontId="46" fillId="0" borderId="24" xfId="0" applyNumberFormat="1" applyFont="1" applyBorder="1" applyAlignment="1">
      <alignment vertical="center"/>
    </xf>
    <xf numFmtId="166" fontId="45" fillId="13" borderId="26" xfId="53" applyNumberFormat="1" applyFont="1" applyFill="1" applyBorder="1" applyAlignment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 wrapText="1"/>
    </xf>
    <xf numFmtId="2" fontId="46" fillId="0" borderId="21" xfId="0" applyNumberFormat="1" applyFont="1" applyBorder="1" applyAlignment="1">
      <alignment vertical="center" wrapText="1"/>
    </xf>
    <xf numFmtId="166" fontId="46" fillId="0" borderId="0" xfId="0" applyNumberFormat="1" applyFont="1" applyFill="1" applyAlignment="1">
      <alignment vertical="center"/>
    </xf>
    <xf numFmtId="166" fontId="46" fillId="0" borderId="24" xfId="0" applyNumberFormat="1" applyFont="1" applyFill="1" applyBorder="1" applyAlignment="1">
      <alignment vertical="center"/>
    </xf>
    <xf numFmtId="166" fontId="46" fillId="0" borderId="0" xfId="0" applyNumberFormat="1" applyFont="1" applyFill="1" applyBorder="1" applyAlignment="1">
      <alignment vertical="center"/>
    </xf>
    <xf numFmtId="166" fontId="46" fillId="0" borderId="25" xfId="0" applyNumberFormat="1" applyFont="1" applyFill="1" applyBorder="1" applyAlignment="1">
      <alignment vertical="center"/>
    </xf>
    <xf numFmtId="166" fontId="46" fillId="0" borderId="0" xfId="48" applyNumberFormat="1" applyFont="1" applyFill="1" applyAlignment="1">
      <alignment vertical="center"/>
    </xf>
    <xf numFmtId="166" fontId="46" fillId="0" borderId="25" xfId="48" applyNumberFormat="1" applyFont="1" applyFill="1" applyBorder="1" applyAlignment="1">
      <alignment vertical="center"/>
    </xf>
    <xf numFmtId="166" fontId="46" fillId="0" borderId="24" xfId="48" applyNumberFormat="1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49" fillId="0" borderId="0" xfId="0" applyFont="1" applyAlignment="1">
      <alignment vertical="center" wrapText="1"/>
    </xf>
    <xf numFmtId="2" fontId="46" fillId="0" borderId="19" xfId="0" applyNumberFormat="1" applyFont="1" applyBorder="1" applyAlignment="1">
      <alignment vertical="center" wrapText="1"/>
    </xf>
    <xf numFmtId="165" fontId="43" fillId="0" borderId="0" xfId="48" applyFont="1" applyAlignment="1">
      <alignment horizontal="center" vertical="center" wrapText="1"/>
    </xf>
    <xf numFmtId="2" fontId="46" fillId="0" borderId="0" xfId="0" applyNumberFormat="1" applyFont="1" applyBorder="1" applyAlignment="1">
      <alignment vertical="center" wrapText="1"/>
    </xf>
    <xf numFmtId="0" fontId="48" fillId="33" borderId="13" xfId="0" applyFont="1" applyFill="1" applyBorder="1" applyAlignment="1">
      <alignment horizontal="center" vertical="center" wrapText="1"/>
    </xf>
    <xf numFmtId="44" fontId="46" fillId="0" borderId="14" xfId="53" applyNumberFormat="1" applyFont="1" applyFill="1" applyBorder="1" applyAlignment="1">
      <alignment horizontal="center" vertical="center"/>
      <protection/>
    </xf>
    <xf numFmtId="0" fontId="49" fillId="7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50" fillId="7" borderId="19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/>
    </xf>
    <xf numFmtId="0" fontId="49" fillId="7" borderId="28" xfId="0" applyFont="1" applyFill="1" applyBorder="1" applyAlignment="1">
      <alignment horizontal="center" vertical="center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7" borderId="22" xfId="0" applyFont="1" applyFill="1" applyBorder="1" applyAlignment="1">
      <alignment horizontal="center" vertical="center" wrapText="1"/>
    </xf>
    <xf numFmtId="0" fontId="49" fillId="7" borderId="23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9" fillId="7" borderId="24" xfId="0" applyFont="1" applyFill="1" applyBorder="1" applyAlignment="1">
      <alignment horizontal="center" vertical="center"/>
    </xf>
    <xf numFmtId="0" fontId="49" fillId="7" borderId="0" xfId="0" applyFont="1" applyFill="1" applyBorder="1" applyAlignment="1">
      <alignment horizontal="center" vertical="center"/>
    </xf>
    <xf numFmtId="0" fontId="49" fillId="7" borderId="25" xfId="0" applyFont="1" applyFill="1" applyBorder="1" applyAlignment="1">
      <alignment horizontal="center" vertical="center"/>
    </xf>
    <xf numFmtId="0" fontId="46" fillId="7" borderId="15" xfId="53" applyFont="1" applyFill="1" applyBorder="1" applyAlignment="1">
      <alignment horizontal="center"/>
      <protection/>
    </xf>
    <xf numFmtId="2" fontId="46" fillId="0" borderId="0" xfId="0" applyNumberFormat="1" applyFont="1" applyAlignment="1">
      <alignment vertical="center" wrapText="1"/>
    </xf>
    <xf numFmtId="166" fontId="45" fillId="34" borderId="22" xfId="48" applyNumberFormat="1" applyFont="1" applyFill="1" applyBorder="1" applyAlignment="1">
      <alignment vertical="center"/>
    </xf>
    <xf numFmtId="166" fontId="45" fillId="13" borderId="29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="130" zoomScaleNormal="130" zoomScalePageLayoutView="0" workbookViewId="0" topLeftCell="B66">
      <selection activeCell="E82" sqref="E82"/>
    </sheetView>
  </sheetViews>
  <sheetFormatPr defaultColWidth="11.421875" defaultRowHeight="15"/>
  <cols>
    <col min="1" max="1" width="32.140625" style="0" customWidth="1"/>
    <col min="2" max="2" width="67.421875" style="26" customWidth="1"/>
    <col min="3" max="3" width="16.421875" style="38" customWidth="1"/>
    <col min="4" max="4" width="13.140625" style="38" bestFit="1" customWidth="1"/>
    <col min="5" max="5" width="27.8515625" style="40" customWidth="1"/>
    <col min="6" max="6" width="20.8515625" style="0" customWidth="1"/>
  </cols>
  <sheetData>
    <row r="1" spans="2:5" ht="79.5" customHeight="1">
      <c r="B1" s="1" t="s">
        <v>0</v>
      </c>
      <c r="C1" s="56" t="s">
        <v>101</v>
      </c>
      <c r="D1" s="56" t="s">
        <v>48</v>
      </c>
      <c r="E1" s="2" t="s">
        <v>1</v>
      </c>
    </row>
    <row r="2" spans="1:5" ht="20.25" customHeight="1">
      <c r="A2" s="68" t="s">
        <v>18</v>
      </c>
      <c r="B2" s="22" t="s">
        <v>32</v>
      </c>
      <c r="C2" s="46"/>
      <c r="D2" s="46"/>
      <c r="E2" s="23"/>
    </row>
    <row r="3" spans="1:7" ht="20.25" customHeight="1">
      <c r="A3" s="69"/>
      <c r="B3" s="24" t="s">
        <v>52</v>
      </c>
      <c r="C3" s="46">
        <v>57225</v>
      </c>
      <c r="D3" s="46"/>
      <c r="E3" s="25"/>
      <c r="G3" s="53"/>
    </row>
    <row r="4" spans="1:5" ht="20.25" customHeight="1">
      <c r="A4" s="69"/>
      <c r="B4" s="24" t="s">
        <v>36</v>
      </c>
      <c r="C4" s="46">
        <v>16200</v>
      </c>
      <c r="D4" s="46"/>
      <c r="E4" s="25"/>
    </row>
    <row r="5" spans="1:6" ht="15">
      <c r="A5" s="69"/>
      <c r="B5" s="24" t="s">
        <v>53</v>
      </c>
      <c r="C5" s="46">
        <v>21600</v>
      </c>
      <c r="D5" s="46"/>
      <c r="E5" s="25"/>
      <c r="F5" s="53"/>
    </row>
    <row r="6" spans="1:6" ht="15">
      <c r="A6" s="69"/>
      <c r="B6" s="45" t="s">
        <v>33</v>
      </c>
      <c r="C6" s="46">
        <v>750</v>
      </c>
      <c r="D6" s="46"/>
      <c r="E6" s="25"/>
      <c r="F6" s="53"/>
    </row>
    <row r="7" spans="1:6" ht="15">
      <c r="A7" s="69"/>
      <c r="B7" s="24" t="s">
        <v>37</v>
      </c>
      <c r="C7" s="46">
        <v>5336.82</v>
      </c>
      <c r="D7" s="46"/>
      <c r="E7" s="25"/>
      <c r="F7" s="53"/>
    </row>
    <row r="8" spans="1:6" ht="15">
      <c r="A8" s="69"/>
      <c r="B8" s="24" t="s">
        <v>2</v>
      </c>
      <c r="C8" s="46">
        <v>244.54</v>
      </c>
      <c r="D8" s="46"/>
      <c r="E8" s="25"/>
      <c r="F8" s="17"/>
    </row>
    <row r="9" spans="1:5" ht="15">
      <c r="A9" s="69"/>
      <c r="B9" s="24"/>
      <c r="C9" s="27"/>
      <c r="D9" s="27"/>
      <c r="E9" s="25"/>
    </row>
    <row r="10" spans="1:5" ht="27" customHeight="1">
      <c r="A10" s="70" t="s">
        <v>64</v>
      </c>
      <c r="B10" s="55" t="s">
        <v>66</v>
      </c>
      <c r="C10" s="47">
        <v>66298.65</v>
      </c>
      <c r="D10" s="47"/>
      <c r="E10" s="23"/>
    </row>
    <row r="11" spans="1:5" ht="27" customHeight="1">
      <c r="A11" s="71"/>
      <c r="B11" s="45" t="s">
        <v>65</v>
      </c>
      <c r="C11" s="48">
        <v>180</v>
      </c>
      <c r="D11" s="48"/>
      <c r="E11" s="25"/>
    </row>
    <row r="12" spans="1:5" ht="22.5" customHeight="1">
      <c r="A12" s="71"/>
      <c r="B12" s="24" t="s">
        <v>38</v>
      </c>
      <c r="C12" s="48">
        <v>6660</v>
      </c>
      <c r="D12" s="48"/>
      <c r="E12" s="25"/>
    </row>
    <row r="13" spans="1:5" ht="22.5" customHeight="1">
      <c r="A13" s="71"/>
      <c r="B13" s="45" t="s">
        <v>39</v>
      </c>
      <c r="C13" s="48">
        <v>9900</v>
      </c>
      <c r="D13" s="48"/>
      <c r="E13" s="25"/>
    </row>
    <row r="14" spans="1:5" ht="22.5" customHeight="1">
      <c r="A14" s="71"/>
      <c r="B14" s="45" t="s">
        <v>40</v>
      </c>
      <c r="C14" s="48">
        <v>29321.4</v>
      </c>
      <c r="D14" s="48"/>
      <c r="E14" s="25"/>
    </row>
    <row r="15" spans="1:5" ht="22.5" customHeight="1">
      <c r="A15" s="71"/>
      <c r="B15" s="45" t="s">
        <v>54</v>
      </c>
      <c r="C15" s="48">
        <v>1664.92</v>
      </c>
      <c r="D15" s="48"/>
      <c r="E15" s="25"/>
    </row>
    <row r="16" spans="1:5" ht="19.5" customHeight="1">
      <c r="A16" s="72"/>
      <c r="B16" s="31"/>
      <c r="C16" s="49"/>
      <c r="D16" s="49"/>
      <c r="E16" s="28"/>
    </row>
    <row r="17" spans="1:5" ht="21" customHeight="1">
      <c r="A17" s="60" t="s">
        <v>60</v>
      </c>
      <c r="B17" s="24" t="s">
        <v>67</v>
      </c>
      <c r="C17" s="48">
        <v>-36</v>
      </c>
      <c r="D17" s="29"/>
      <c r="E17" s="25"/>
    </row>
    <row r="18" spans="1:5" ht="18.75" customHeight="1">
      <c r="A18" s="73"/>
      <c r="B18" s="45" t="s">
        <v>68</v>
      </c>
      <c r="C18" s="48">
        <v>1000</v>
      </c>
      <c r="D18" s="29"/>
      <c r="E18" s="25"/>
    </row>
    <row r="19" spans="1:5" ht="18.75" customHeight="1">
      <c r="A19" s="73"/>
      <c r="B19" s="45" t="s">
        <v>69</v>
      </c>
      <c r="C19" s="48">
        <v>2539.25</v>
      </c>
      <c r="D19" s="29"/>
      <c r="E19" s="25"/>
    </row>
    <row r="20" spans="1:5" ht="18.75" customHeight="1">
      <c r="A20" s="73"/>
      <c r="B20" s="45" t="s">
        <v>70</v>
      </c>
      <c r="C20" s="48">
        <v>2300</v>
      </c>
      <c r="D20" s="29"/>
      <c r="E20" s="25"/>
    </row>
    <row r="21" spans="1:5" ht="18.75" customHeight="1">
      <c r="A21" s="73"/>
      <c r="B21" s="45" t="s">
        <v>71</v>
      </c>
      <c r="C21" s="48">
        <v>6306.53</v>
      </c>
      <c r="D21" s="29"/>
      <c r="E21" s="25"/>
    </row>
    <row r="22" spans="1:5" ht="18.75" customHeight="1">
      <c r="A22" s="73"/>
      <c r="B22" s="45" t="s">
        <v>72</v>
      </c>
      <c r="C22" s="48"/>
      <c r="D22" s="29">
        <v>1500</v>
      </c>
      <c r="E22" s="25"/>
    </row>
    <row r="23" spans="1:5" ht="18.75" customHeight="1">
      <c r="A23" s="73"/>
      <c r="B23" s="45" t="s">
        <v>73</v>
      </c>
      <c r="C23" s="48"/>
      <c r="D23" s="29"/>
      <c r="E23" s="25"/>
    </row>
    <row r="24" spans="1:5" ht="18.75" customHeight="1">
      <c r="A24" s="73"/>
      <c r="B24" s="45" t="s">
        <v>74</v>
      </c>
      <c r="C24" s="48">
        <v>22986.43</v>
      </c>
      <c r="D24" s="29">
        <v>2200</v>
      </c>
      <c r="E24" s="25"/>
    </row>
    <row r="25" spans="1:5" ht="18.75" customHeight="1">
      <c r="A25" s="73"/>
      <c r="B25" s="45" t="s">
        <v>75</v>
      </c>
      <c r="C25" s="48">
        <v>1750</v>
      </c>
      <c r="D25" s="29">
        <v>600</v>
      </c>
      <c r="E25" s="25"/>
    </row>
    <row r="26" spans="1:5" ht="18.75" customHeight="1">
      <c r="A26" s="73"/>
      <c r="B26" s="45" t="s">
        <v>76</v>
      </c>
      <c r="C26" s="48"/>
      <c r="D26" s="29">
        <v>800</v>
      </c>
      <c r="E26" s="25"/>
    </row>
    <row r="27" spans="1:5" ht="18.75" customHeight="1">
      <c r="A27" s="73"/>
      <c r="B27" s="45" t="s">
        <v>77</v>
      </c>
      <c r="C27" s="48">
        <v>2919</v>
      </c>
      <c r="D27" s="29">
        <v>1300</v>
      </c>
      <c r="E27" s="25"/>
    </row>
    <row r="28" spans="1:5" ht="18.75" customHeight="1">
      <c r="A28" s="73"/>
      <c r="B28" s="45" t="s">
        <v>78</v>
      </c>
      <c r="C28" s="48">
        <v>25420.46</v>
      </c>
      <c r="D28" s="29">
        <v>1500</v>
      </c>
      <c r="E28" s="25"/>
    </row>
    <row r="29" spans="1:5" ht="18.75" customHeight="1">
      <c r="A29" s="73"/>
      <c r="B29" s="45" t="s">
        <v>79</v>
      </c>
      <c r="C29" s="48">
        <v>25387.96</v>
      </c>
      <c r="D29" s="29">
        <v>1400</v>
      </c>
      <c r="E29" s="25"/>
    </row>
    <row r="30" spans="1:5" ht="18.75" customHeight="1">
      <c r="A30" s="73"/>
      <c r="B30" s="45" t="s">
        <v>80</v>
      </c>
      <c r="C30" s="48">
        <v>142972</v>
      </c>
      <c r="D30" s="29">
        <v>111254.2</v>
      </c>
      <c r="E30" s="25"/>
    </row>
    <row r="31" spans="1:5" ht="18.75" customHeight="1">
      <c r="A31" s="73"/>
      <c r="B31" s="45" t="s">
        <v>81</v>
      </c>
      <c r="C31" s="48">
        <v>4250</v>
      </c>
      <c r="D31" s="29">
        <v>1000</v>
      </c>
      <c r="E31" s="25"/>
    </row>
    <row r="32" spans="1:5" ht="18.75" customHeight="1">
      <c r="A32" s="73"/>
      <c r="B32" s="45" t="s">
        <v>100</v>
      </c>
      <c r="C32" s="48"/>
      <c r="D32" s="29">
        <v>900</v>
      </c>
      <c r="E32" s="25"/>
    </row>
    <row r="33" spans="1:5" ht="18.75" customHeight="1">
      <c r="A33" s="73"/>
      <c r="B33" s="45" t="s">
        <v>82</v>
      </c>
      <c r="C33" s="48"/>
      <c r="D33" s="29"/>
      <c r="E33" s="25"/>
    </row>
    <row r="34" spans="1:5" ht="18.75" customHeight="1">
      <c r="A34" s="73"/>
      <c r="B34" s="45" t="s">
        <v>83</v>
      </c>
      <c r="C34" s="48">
        <v>945.42</v>
      </c>
      <c r="D34" s="29"/>
      <c r="E34" s="25"/>
    </row>
    <row r="35" spans="1:5" ht="18.75" customHeight="1">
      <c r="A35" s="73"/>
      <c r="B35" s="45" t="s">
        <v>84</v>
      </c>
      <c r="C35" s="48"/>
      <c r="D35" s="29"/>
      <c r="E35" s="25"/>
    </row>
    <row r="36" spans="1:5" ht="18.75" customHeight="1">
      <c r="A36" s="73"/>
      <c r="B36" s="45" t="s">
        <v>85</v>
      </c>
      <c r="C36" s="48">
        <v>3341</v>
      </c>
      <c r="D36" s="29"/>
      <c r="E36" s="25"/>
    </row>
    <row r="37" spans="1:5" ht="18.75" customHeight="1">
      <c r="A37" s="73"/>
      <c r="B37" s="45" t="s">
        <v>86</v>
      </c>
      <c r="C37" s="48">
        <v>2979</v>
      </c>
      <c r="D37" s="29"/>
      <c r="E37" s="25"/>
    </row>
    <row r="38" spans="1:5" ht="18.75" customHeight="1">
      <c r="A38" s="73"/>
      <c r="B38" s="45" t="s">
        <v>87</v>
      </c>
      <c r="C38" s="48">
        <v>6306.53</v>
      </c>
      <c r="D38" s="29"/>
      <c r="E38" s="25"/>
    </row>
    <row r="39" spans="1:5" ht="18.75" customHeight="1">
      <c r="A39" s="73"/>
      <c r="B39" s="45" t="s">
        <v>88</v>
      </c>
      <c r="C39" s="48">
        <v>36316.21</v>
      </c>
      <c r="D39" s="29"/>
      <c r="E39" s="25"/>
    </row>
    <row r="40" spans="1:5" ht="18.75" customHeight="1">
      <c r="A40" s="73"/>
      <c r="B40" s="45" t="s">
        <v>91</v>
      </c>
      <c r="C40" s="48"/>
      <c r="D40" s="29"/>
      <c r="E40" s="25"/>
    </row>
    <row r="41" spans="1:5" ht="18.75" customHeight="1">
      <c r="A41" s="73"/>
      <c r="B41" s="45" t="s">
        <v>90</v>
      </c>
      <c r="C41" s="48">
        <v>24270.86</v>
      </c>
      <c r="D41" s="29"/>
      <c r="E41" s="25"/>
    </row>
    <row r="42" spans="1:5" ht="18.75" customHeight="1">
      <c r="A42" s="73"/>
      <c r="B42" s="45" t="s">
        <v>92</v>
      </c>
      <c r="C42" s="48"/>
      <c r="D42" s="29">
        <v>600</v>
      </c>
      <c r="E42" s="25"/>
    </row>
    <row r="43" spans="1:5" ht="18.75" customHeight="1">
      <c r="A43" s="73"/>
      <c r="B43" s="45" t="s">
        <v>89</v>
      </c>
      <c r="C43" s="48">
        <v>11800</v>
      </c>
      <c r="D43" s="29">
        <v>1500</v>
      </c>
      <c r="E43" s="25"/>
    </row>
    <row r="44" spans="1:5" ht="18.75" customHeight="1">
      <c r="A44" s="73"/>
      <c r="B44" s="45" t="s">
        <v>99</v>
      </c>
      <c r="C44" s="48">
        <v>6095</v>
      </c>
      <c r="D44" s="29"/>
      <c r="E44" s="25"/>
    </row>
    <row r="45" spans="1:5" ht="17.25" customHeight="1">
      <c r="A45" s="74"/>
      <c r="B45" s="24"/>
      <c r="C45" s="27"/>
      <c r="D45" s="27"/>
      <c r="E45" s="25"/>
    </row>
    <row r="46" spans="1:5" ht="21" customHeight="1">
      <c r="A46" s="75" t="s">
        <v>61</v>
      </c>
      <c r="B46" s="55" t="s">
        <v>55</v>
      </c>
      <c r="C46" s="47">
        <v>80822.37</v>
      </c>
      <c r="D46" s="42"/>
      <c r="E46" s="23"/>
    </row>
    <row r="47" spans="1:5" ht="15">
      <c r="A47" s="76"/>
      <c r="B47" s="24" t="s">
        <v>93</v>
      </c>
      <c r="C47" s="46"/>
      <c r="D47" s="41"/>
      <c r="E47" s="25"/>
    </row>
    <row r="48" spans="1:5" ht="15">
      <c r="A48" s="76"/>
      <c r="B48" s="24" t="s">
        <v>41</v>
      </c>
      <c r="C48" s="46"/>
      <c r="D48" s="41"/>
      <c r="E48" s="25"/>
    </row>
    <row r="49" spans="1:5" ht="15">
      <c r="A49" s="76"/>
      <c r="B49" s="34" t="s">
        <v>96</v>
      </c>
      <c r="C49" s="46">
        <v>2066</v>
      </c>
      <c r="D49" s="41"/>
      <c r="E49" s="25"/>
    </row>
    <row r="50" spans="1:5" ht="15">
      <c r="A50" s="77"/>
      <c r="B50" s="34" t="s">
        <v>42</v>
      </c>
      <c r="C50" s="46">
        <v>1172</v>
      </c>
      <c r="D50" s="41"/>
      <c r="E50" s="25"/>
    </row>
    <row r="51" spans="1:5" ht="25.5" customHeight="1">
      <c r="A51" s="77"/>
      <c r="B51" s="57" t="s">
        <v>94</v>
      </c>
      <c r="C51" s="46"/>
      <c r="D51" s="41"/>
      <c r="E51" s="25"/>
    </row>
    <row r="52" spans="1:5" ht="21">
      <c r="A52" s="77"/>
      <c r="B52" s="57" t="s">
        <v>95</v>
      </c>
      <c r="C52" s="46"/>
      <c r="D52" s="41"/>
      <c r="E52" s="25"/>
    </row>
    <row r="53" spans="1:5" ht="18" customHeight="1">
      <c r="A53" s="78"/>
      <c r="B53" s="20"/>
      <c r="C53" s="46"/>
      <c r="D53" s="41"/>
      <c r="E53" s="25"/>
    </row>
    <row r="54" spans="1:5" ht="20.25" customHeight="1">
      <c r="A54" s="79" t="s">
        <v>19</v>
      </c>
      <c r="B54" s="22" t="s">
        <v>3</v>
      </c>
      <c r="C54" s="47">
        <v>360</v>
      </c>
      <c r="D54" s="30"/>
      <c r="E54" s="23"/>
    </row>
    <row r="55" spans="1:5" ht="18.75" customHeight="1">
      <c r="A55" s="80"/>
      <c r="B55" s="24" t="s">
        <v>62</v>
      </c>
      <c r="C55" s="48">
        <v>1791.5</v>
      </c>
      <c r="D55" s="29"/>
      <c r="E55" s="25"/>
    </row>
    <row r="56" spans="1:5" ht="15" customHeight="1">
      <c r="A56" s="80"/>
      <c r="B56" s="24" t="s">
        <v>43</v>
      </c>
      <c r="C56" s="48">
        <v>23052.18</v>
      </c>
      <c r="D56" s="29"/>
      <c r="E56" s="25"/>
    </row>
    <row r="57" spans="1:5" ht="15" customHeight="1">
      <c r="A57" s="80"/>
      <c r="B57" s="24" t="s">
        <v>44</v>
      </c>
      <c r="C57" s="48">
        <v>27558.26</v>
      </c>
      <c r="D57" s="29"/>
      <c r="E57" s="25"/>
    </row>
    <row r="58" spans="1:5" ht="15" customHeight="1">
      <c r="A58" s="81"/>
      <c r="B58" s="31"/>
      <c r="C58" s="32"/>
      <c r="D58" s="32"/>
      <c r="E58" s="28"/>
    </row>
    <row r="59" spans="1:5" ht="21" customHeight="1">
      <c r="A59" s="63" t="s">
        <v>31</v>
      </c>
      <c r="B59" s="24" t="s">
        <v>34</v>
      </c>
      <c r="C59" s="47">
        <v>3900</v>
      </c>
      <c r="D59" s="27"/>
      <c r="E59" s="25"/>
    </row>
    <row r="60" spans="1:5" ht="21" customHeight="1">
      <c r="A60" s="64"/>
      <c r="B60" s="24" t="s">
        <v>56</v>
      </c>
      <c r="C60" s="48">
        <v>3909</v>
      </c>
      <c r="D60" s="27"/>
      <c r="E60" s="25"/>
    </row>
    <row r="61" spans="1:5" ht="21" customHeight="1">
      <c r="A61" s="64"/>
      <c r="B61" s="24" t="s">
        <v>57</v>
      </c>
      <c r="C61" s="48">
        <v>3150</v>
      </c>
      <c r="D61" s="27"/>
      <c r="E61" s="25"/>
    </row>
    <row r="62" spans="1:5" ht="21" customHeight="1">
      <c r="A62" s="64"/>
      <c r="B62" s="24" t="s">
        <v>45</v>
      </c>
      <c r="C62" s="48"/>
      <c r="D62" s="27"/>
      <c r="E62" s="25"/>
    </row>
    <row r="63" spans="1:5" ht="21" customHeight="1">
      <c r="A63" s="64"/>
      <c r="B63" s="57" t="s">
        <v>97</v>
      </c>
      <c r="C63" s="48"/>
      <c r="D63" s="27"/>
      <c r="E63" s="25"/>
    </row>
    <row r="64" spans="1:5" ht="15" customHeight="1">
      <c r="A64" s="65"/>
      <c r="B64" s="31"/>
      <c r="C64" s="27"/>
      <c r="D64" s="32"/>
      <c r="E64" s="28"/>
    </row>
    <row r="65" spans="1:5" ht="15">
      <c r="A65" s="60" t="s">
        <v>21</v>
      </c>
      <c r="B65" s="33" t="s">
        <v>4</v>
      </c>
      <c r="C65" s="52">
        <v>190672.16</v>
      </c>
      <c r="D65" s="30"/>
      <c r="E65" s="23"/>
    </row>
    <row r="66" spans="1:5" ht="21">
      <c r="A66" s="61"/>
      <c r="B66" s="54" t="s">
        <v>29</v>
      </c>
      <c r="C66" s="50">
        <v>1002.3</v>
      </c>
      <c r="D66" s="50"/>
      <c r="E66" s="25"/>
    </row>
    <row r="67" spans="1:5" ht="21">
      <c r="A67" s="61"/>
      <c r="B67" s="83" t="s">
        <v>98</v>
      </c>
      <c r="C67" s="50">
        <v>1515.76</v>
      </c>
      <c r="D67" s="27"/>
      <c r="E67" s="25"/>
    </row>
    <row r="68" spans="1:5" ht="15">
      <c r="A68" s="61"/>
      <c r="B68" s="34" t="s">
        <v>35</v>
      </c>
      <c r="C68" s="50">
        <v>8506.66</v>
      </c>
      <c r="D68" s="27"/>
      <c r="E68" s="25"/>
    </row>
    <row r="69" spans="1:5" ht="15">
      <c r="A69" s="61"/>
      <c r="B69" s="34" t="s">
        <v>5</v>
      </c>
      <c r="C69" s="50">
        <v>5699.52</v>
      </c>
      <c r="D69" s="27"/>
      <c r="E69" s="25"/>
    </row>
    <row r="70" spans="1:5" ht="15">
      <c r="A70" s="61"/>
      <c r="B70" s="34" t="s">
        <v>6</v>
      </c>
      <c r="C70" s="50">
        <v>25089.29</v>
      </c>
      <c r="D70" s="27"/>
      <c r="E70" s="25"/>
    </row>
    <row r="71" spans="1:5" ht="15">
      <c r="A71" s="61"/>
      <c r="B71" s="34" t="s">
        <v>7</v>
      </c>
      <c r="C71" s="50">
        <f>8521.98</f>
        <v>8521.98</v>
      </c>
      <c r="D71" s="27"/>
      <c r="E71" s="25">
        <v>1493.92</v>
      </c>
    </row>
    <row r="72" spans="1:5" ht="15">
      <c r="A72" s="61"/>
      <c r="B72" s="34" t="s">
        <v>8</v>
      </c>
      <c r="C72" s="50">
        <v>260.81</v>
      </c>
      <c r="D72" s="27"/>
      <c r="E72" s="25"/>
    </row>
    <row r="73" spans="1:5" ht="31.5">
      <c r="A73" s="61"/>
      <c r="B73" s="57" t="s">
        <v>63</v>
      </c>
      <c r="C73" s="50"/>
      <c r="D73" s="27"/>
      <c r="E73" s="25"/>
    </row>
    <row r="74" spans="1:5" ht="15">
      <c r="A74" s="61"/>
      <c r="B74" s="34" t="s">
        <v>22</v>
      </c>
      <c r="C74" s="50">
        <v>1507.64</v>
      </c>
      <c r="D74" s="27"/>
      <c r="E74" s="25"/>
    </row>
    <row r="75" spans="1:5" ht="15">
      <c r="A75" s="62"/>
      <c r="B75" s="34"/>
      <c r="C75" s="50"/>
      <c r="D75" s="27"/>
      <c r="E75" s="25"/>
    </row>
    <row r="76" spans="1:6" ht="15">
      <c r="A76" s="63" t="s">
        <v>20</v>
      </c>
      <c r="B76" s="22" t="s">
        <v>9</v>
      </c>
      <c r="C76" s="30">
        <v>1556</v>
      </c>
      <c r="D76" s="30"/>
      <c r="E76" s="23"/>
      <c r="F76" s="17"/>
    </row>
    <row r="77" spans="1:6" ht="15">
      <c r="A77" s="64"/>
      <c r="B77" s="24" t="s">
        <v>46</v>
      </c>
      <c r="C77" s="29"/>
      <c r="D77" s="29"/>
      <c r="E77" s="25"/>
      <c r="F77" s="17"/>
    </row>
    <row r="78" spans="1:5" ht="15">
      <c r="A78" s="64"/>
      <c r="B78" s="24" t="s">
        <v>47</v>
      </c>
      <c r="C78" s="50"/>
      <c r="D78" s="27"/>
      <c r="E78" s="25"/>
    </row>
    <row r="79" spans="1:5" ht="15">
      <c r="A79" s="65"/>
      <c r="B79" s="31"/>
      <c r="C79" s="51"/>
      <c r="D79" s="32"/>
      <c r="E79" s="28"/>
    </row>
    <row r="80" spans="1:5" ht="15">
      <c r="A80" s="66" t="s">
        <v>23</v>
      </c>
      <c r="B80" s="33"/>
      <c r="C80" s="30"/>
      <c r="D80" s="30"/>
      <c r="E80" s="23"/>
    </row>
    <row r="81" spans="1:5" ht="15">
      <c r="A81" s="67"/>
      <c r="B81" s="34"/>
      <c r="C81" s="21">
        <f>SUM(C2:C80)</f>
        <v>937344.4100000004</v>
      </c>
      <c r="D81" s="21">
        <f>SUM(D2:D80)</f>
        <v>124554.2</v>
      </c>
      <c r="E81" s="84">
        <f>1000000+E71+140341.65+167000</f>
        <v>1308835.57</v>
      </c>
    </row>
    <row r="82" spans="1:5" ht="15">
      <c r="A82" s="18"/>
      <c r="B82" s="35"/>
      <c r="C82" s="36"/>
      <c r="D82" s="36"/>
      <c r="E82" s="37"/>
    </row>
    <row r="83" ht="24">
      <c r="E83" s="39"/>
    </row>
    <row r="84" ht="24">
      <c r="E84" s="39"/>
    </row>
  </sheetData>
  <mergeCells count="9">
    <mergeCell ref="A65:A75"/>
    <mergeCell ref="A76:A79"/>
    <mergeCell ref="A80:A81"/>
    <mergeCell ref="A2:A9"/>
    <mergeCell ref="A10:A16"/>
    <mergeCell ref="A17:A45"/>
    <mergeCell ref="A46:A53"/>
    <mergeCell ref="A54:A58"/>
    <mergeCell ref="A59:A6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16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" width="39.57421875" style="7" customWidth="1"/>
    <col min="2" max="2" width="24.7109375" style="7" customWidth="1"/>
    <col min="3" max="3" width="21.8515625" style="7" customWidth="1"/>
    <col min="4" max="4" width="23.8515625" style="7" customWidth="1"/>
    <col min="5" max="5" width="26.28125" style="7" customWidth="1"/>
    <col min="6" max="6" width="24.7109375" style="7" customWidth="1"/>
    <col min="7" max="16384" width="11.421875" style="7" customWidth="1"/>
  </cols>
  <sheetData>
    <row r="1" spans="1:6" ht="39.75" customHeight="1">
      <c r="A1" s="3" t="s">
        <v>58</v>
      </c>
      <c r="B1" s="4" t="s">
        <v>10</v>
      </c>
      <c r="C1" s="4" t="s">
        <v>11</v>
      </c>
      <c r="D1" s="5" t="s">
        <v>50</v>
      </c>
      <c r="E1" s="5" t="s">
        <v>51</v>
      </c>
      <c r="F1" s="6" t="s">
        <v>30</v>
      </c>
    </row>
    <row r="2" spans="1:6" ht="25.5" customHeight="1">
      <c r="A2" s="44" t="s">
        <v>24</v>
      </c>
      <c r="B2" s="59">
        <v>131615</v>
      </c>
      <c r="C2" s="59"/>
      <c r="D2" s="59">
        <f>SUM('Asturex ejecución Ppto 1TRIM'!C2:C7)</f>
        <v>101111.82</v>
      </c>
      <c r="E2" s="59"/>
      <c r="F2" s="82"/>
    </row>
    <row r="3" spans="1:6" ht="30">
      <c r="A3" s="44" t="s">
        <v>25</v>
      </c>
      <c r="B3" s="59">
        <v>7000</v>
      </c>
      <c r="C3" s="59"/>
      <c r="D3" s="59">
        <f>'Asturex ejecución Ppto 1TRIM'!C8</f>
        <v>244.54</v>
      </c>
      <c r="E3" s="59">
        <v>0</v>
      </c>
      <c r="F3" s="82"/>
    </row>
    <row r="4" spans="1:6" ht="34.5" customHeight="1" hidden="1">
      <c r="A4" s="58" t="s">
        <v>28</v>
      </c>
      <c r="B4" s="59"/>
      <c r="C4" s="59"/>
      <c r="D4" s="59"/>
      <c r="E4" s="59"/>
      <c r="F4" s="82"/>
    </row>
    <row r="5" spans="1:6" ht="24" customHeight="1">
      <c r="A5" s="44" t="s">
        <v>12</v>
      </c>
      <c r="B5" s="59">
        <v>221473.4</v>
      </c>
      <c r="C5" s="59"/>
      <c r="D5" s="59">
        <f>SUM('Asturex ejecución Ppto 1TRIM'!C10:C15)</f>
        <v>114024.96999999999</v>
      </c>
      <c r="E5" s="59">
        <v>0</v>
      </c>
      <c r="F5" s="82"/>
    </row>
    <row r="6" spans="1:6" ht="35.25" customHeight="1">
      <c r="A6" s="44" t="s">
        <v>26</v>
      </c>
      <c r="B6" s="59">
        <v>1079374</v>
      </c>
      <c r="C6" s="59">
        <v>118300</v>
      </c>
      <c r="D6" s="59">
        <f>SUM('Asturex ejecución Ppto 1TRIM'!C17:C45)</f>
        <v>329849.65</v>
      </c>
      <c r="E6" s="59">
        <f>SUM('Asturex ejecución Ppto 1TRIM'!D17:D45)</f>
        <v>124554.2</v>
      </c>
      <c r="F6" s="82"/>
    </row>
    <row r="7" spans="1:6" ht="24" customHeight="1">
      <c r="A7" s="44" t="s">
        <v>59</v>
      </c>
      <c r="B7" s="59">
        <v>142132</v>
      </c>
      <c r="C7" s="59">
        <v>9000</v>
      </c>
      <c r="D7" s="59">
        <f>SUM('Asturex ejecución Ppto 1TRIM'!C46:C53)</f>
        <v>84060.37</v>
      </c>
      <c r="E7" s="59">
        <v>0</v>
      </c>
      <c r="F7" s="82"/>
    </row>
    <row r="8" spans="1:6" ht="32.25" customHeight="1">
      <c r="A8" s="44" t="s">
        <v>13</v>
      </c>
      <c r="B8" s="59">
        <v>238000</v>
      </c>
      <c r="C8" s="59">
        <v>800</v>
      </c>
      <c r="D8" s="59">
        <f>SUM('Asturex ejecución Ppto 1TRIM'!C54:C58)</f>
        <v>52761.94</v>
      </c>
      <c r="E8" s="59">
        <v>0</v>
      </c>
      <c r="F8" s="82"/>
    </row>
    <row r="9" spans="1:6" ht="22.5" customHeight="1">
      <c r="A9" s="44" t="s">
        <v>14</v>
      </c>
      <c r="B9" s="59">
        <v>84400</v>
      </c>
      <c r="C9" s="19"/>
      <c r="D9" s="59">
        <f>SUM('Asturex ejecución Ppto 1TRIM'!C59:C62)</f>
        <v>10959</v>
      </c>
      <c r="E9" s="19">
        <v>0</v>
      </c>
      <c r="F9" s="82"/>
    </row>
    <row r="10" spans="1:6" ht="24.75" customHeight="1">
      <c r="A10" s="44" t="s">
        <v>15</v>
      </c>
      <c r="B10" s="59">
        <v>15356</v>
      </c>
      <c r="C10" s="19"/>
      <c r="D10" s="59">
        <f>SUM('Asturex ejecución Ppto 1TRIM'!C76:C78)</f>
        <v>1556</v>
      </c>
      <c r="E10" s="19">
        <v>0</v>
      </c>
      <c r="F10" s="82"/>
    </row>
    <row r="11" spans="1:6" ht="34.5" customHeight="1">
      <c r="A11" s="44" t="s">
        <v>27</v>
      </c>
      <c r="B11" s="59">
        <v>1183749.6</v>
      </c>
      <c r="C11" s="19"/>
      <c r="D11" s="59">
        <f>SUM('Asturex ejecución Ppto 1TRIM'!C65:C74)</f>
        <v>242776.12000000002</v>
      </c>
      <c r="E11" s="19">
        <v>0</v>
      </c>
      <c r="F11" s="82"/>
    </row>
    <row r="12" spans="1:6" ht="25.5" customHeight="1">
      <c r="A12" s="8" t="s">
        <v>16</v>
      </c>
      <c r="B12" s="9">
        <f>SUM(B2:B11)</f>
        <v>3103100</v>
      </c>
      <c r="C12" s="9">
        <f>SUM(C2:C11)</f>
        <v>128100</v>
      </c>
      <c r="D12" s="10">
        <f>SUM(D2:D11)</f>
        <v>937344.41</v>
      </c>
      <c r="E12" s="10">
        <f>SUM(E2:E11)</f>
        <v>124554.2</v>
      </c>
      <c r="F12" s="11">
        <f>'Asturex ejecución Ppto 1TRIM'!E81-F13</f>
        <v>1307341.6500000001</v>
      </c>
    </row>
    <row r="13" spans="1:6" ht="27.75" customHeight="1" thickBot="1">
      <c r="A13" s="12" t="s">
        <v>17</v>
      </c>
      <c r="B13" s="13">
        <v>25000</v>
      </c>
      <c r="C13" s="14"/>
      <c r="D13" s="15">
        <v>0</v>
      </c>
      <c r="E13" s="15"/>
      <c r="F13" s="85">
        <v>1493.92</v>
      </c>
    </row>
    <row r="14" ht="25.5" customHeight="1">
      <c r="D14" s="43" t="s">
        <v>49</v>
      </c>
    </row>
    <row r="16" spans="4:5" ht="15">
      <c r="D16" s="16"/>
      <c r="E16" s="16"/>
    </row>
  </sheetData>
  <sheetProtection/>
  <mergeCells count="1">
    <mergeCell ref="F2:F1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Mª Esther Fernández Cienfuegos</dc:creator>
  <cp:keywords/>
  <dc:description/>
  <cp:lastModifiedBy>Mª Esther Fernández Cienfuegos</cp:lastModifiedBy>
  <dcterms:created xsi:type="dcterms:W3CDTF">2018-09-13T13:47:21Z</dcterms:created>
  <dcterms:modified xsi:type="dcterms:W3CDTF">2024-04-08T12:03:40Z</dcterms:modified>
  <cp:category/>
  <cp:version/>
  <cp:contentType/>
  <cp:contentStatus/>
</cp:coreProperties>
</file>