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0"/>
  </bookViews>
  <sheets>
    <sheet name="Asturex ejecución Ppto 1TRIM" sheetId="1" r:id="rId1"/>
    <sheet name="PRESUPUESTO 1TRIM 2021" sheetId="2" r:id="rId2"/>
  </sheets>
  <definedNames>
    <definedName name="DatosExternos_1" localSheetId="0">'Asturex ejecución Ppto 1TRIM'!$B$1:$D$64</definedName>
  </definedNames>
  <calcPr fullCalcOnLoad="1"/>
</workbook>
</file>

<file path=xl/sharedStrings.xml><?xml version="1.0" encoding="utf-8"?>
<sst xmlns="http://schemas.openxmlformats.org/spreadsheetml/2006/main" count="89" uniqueCount="89">
  <si>
    <t>TÍTULO CLASIFICACIÓN</t>
  </si>
  <si>
    <r>
      <t xml:space="preserve">SUBVENCIONES TRASPASADAS A RESULTADO
</t>
    </r>
    <r>
      <rPr>
        <sz val="6"/>
        <color indexed="9"/>
        <rFont val="Verdana"/>
        <family val="2"/>
      </rPr>
      <t>(Incluidas subvenciones de capital)</t>
    </r>
  </si>
  <si>
    <t>INICIO A LA EXPORTACION</t>
  </si>
  <si>
    <t>PROGRAMAS DE PROYECCIÓN MULTILATERAL</t>
  </si>
  <si>
    <t>PROGRAMAS DE INTERNACIONALIZACION DIGITAL</t>
  </si>
  <si>
    <t>CONTRATOS RED COLABORADORES EXTERIOR</t>
  </si>
  <si>
    <t>PUNTO DE ENCUENTRO INTERNACIONAL</t>
  </si>
  <si>
    <t>FORMACION PERSONAL ASTUREX</t>
  </si>
  <si>
    <t>GASTOS DE PERSONAL</t>
  </si>
  <si>
    <t>GASTOS OFICINA</t>
  </si>
  <si>
    <t>GASTOS SERVICIOS PROFESIONALES</t>
  </si>
  <si>
    <t>OTROS GASTOS GENERALES</t>
  </si>
  <si>
    <t>COMISIONES Y GASTOS BANCARIOS</t>
  </si>
  <si>
    <t>SEGUIMIENTO DE RESULTADOS</t>
  </si>
  <si>
    <t>SISTEMA DE CALIDAD ASTUREX</t>
  </si>
  <si>
    <t>PROCESO</t>
  </si>
  <si>
    <t>COSTE PREVISTO</t>
  </si>
  <si>
    <t xml:space="preserve"> INGRESO DE EMPRESAS PREVISTO   </t>
  </si>
  <si>
    <t>PROCESO ASISTENCIA TÉCNICA</t>
  </si>
  <si>
    <t>PROCESO INFORMACIÓN</t>
  </si>
  <si>
    <t>PROCESO DE FORMACIÓN</t>
  </si>
  <si>
    <t>PROCESO COMUNICACIÓN Y MK</t>
  </si>
  <si>
    <t>PROCESO MEJORA CONTINUA</t>
  </si>
  <si>
    <t>TOTAL PROCESOS</t>
  </si>
  <si>
    <t>INVERSIÓN</t>
  </si>
  <si>
    <t xml:space="preserve">PROGRAMAS </t>
  </si>
  <si>
    <t>ACCIONES DE PROMOCIÓN INTERNACIONAL</t>
  </si>
  <si>
    <t>FORMACIÓN</t>
  </si>
  <si>
    <t>MEJORA CONTINUA</t>
  </si>
  <si>
    <t>ESTRUCTURA</t>
  </si>
  <si>
    <t>AMORTIZACION ACTIVOS FIJOS</t>
  </si>
  <si>
    <t>ESTUDIOS METODOLOGICOS</t>
  </si>
  <si>
    <t>TOTALES</t>
  </si>
  <si>
    <t>PROGRAMA SUMA TALENTO EN EL EXTERIOR</t>
  </si>
  <si>
    <t>SERVICIOS JURIDICOS INTERNACIONALES EN DESTINO</t>
  </si>
  <si>
    <t>PROCESO PROGRAMAS TRADICIONALES</t>
  </si>
  <si>
    <t>PROCESO PROGRAMAS -PROGRAMAS MULTILATERAL</t>
  </si>
  <si>
    <t>PROCESO DE ACCIONES PROMOCIÓN INTERNACIONAL</t>
  </si>
  <si>
    <t>PROCESOS ADMINISTRACIÓN -DIRECCIÓN Y CONTRATACIÓN</t>
  </si>
  <si>
    <t>PROCESO PROGRAMAS -PROGRAMAS INTERNACIONALIZACIÓN DIGITAL</t>
  </si>
  <si>
    <t>GASTOS DESPLAZAMIENTO Y VIAJE RELACIONES INSTITUCIONALES RESTO PERSONAL ASTUREX</t>
  </si>
  <si>
    <t>GASTOS DESPLAZAMIENTO Y VIAJE RELACIONES INSTITUCIONALES T.V.A.</t>
  </si>
  <si>
    <t>SUBVENCIONES DE EXPLOTACIÓN</t>
  </si>
  <si>
    <t>PROGRAMA DE APOYO A LA IMPLANTACION EXTERIOR</t>
  </si>
  <si>
    <t>INFORMACIÓN</t>
  </si>
  <si>
    <t>SERVICIOS JURIDICOS INTERNACIONALES EN ORIGEN</t>
  </si>
  <si>
    <t>PROYECTO ACELERADORA INTERNACIONAL -QUICK GLOBAL</t>
  </si>
  <si>
    <t>SERVICIOS APROXIMACIÓN VIRTUAL A MERCADOS</t>
  </si>
  <si>
    <t>SERVICIOS DE APOYO EMPRESAS AFECTADAS POR EL BREXIT. BÚSQUEDA DE NUEVOS MERCADOS</t>
  </si>
  <si>
    <t>ASISTENCIA TÉCNICA - CONTRATOS CON LA RED DE COLABORADORES INTERNACIONALES, SERVICIOS JURÍDICOS EN ORIGEN Y DESTINO, SERVICIOS APROXIMACIÓN VIRTUAL A MERCADOS, BÚSQUEDA DE NUEVOS MERCADOS A EMPRESAS AFECTADAS POR EL BREXIT</t>
  </si>
  <si>
    <t>SERVICIO LOCALIZACIÓN IMPORTADORES Y ANÁLISIS DE LA COMPETENCIA</t>
  </si>
  <si>
    <t>COMUNICACIÓN Y MK.</t>
  </si>
  <si>
    <t>GASTOS GENERALES OFICINA POR COVID-19</t>
  </si>
  <si>
    <t>PATROCINIOS</t>
  </si>
  <si>
    <t>PLATAFORMA AGROALIMENTARIA DE INTELIGENCIA COMERCIAL</t>
  </si>
  <si>
    <t>GASTOS A 31-03-2021</t>
  </si>
  <si>
    <t>EJECUCIÓN GASTO 
31-03-2021</t>
  </si>
  <si>
    <t>EJECUCIÓN INGRESO EMPRESAS
31-03-2021</t>
  </si>
  <si>
    <t>INVERSIÓN A 31-03-2021</t>
  </si>
  <si>
    <t>ANÁLISIS DEL POTENCIAL EXPORTADOR</t>
  </si>
  <si>
    <t>ANÁLISIS DE DOCUMENTACIÓN COMERCIAL</t>
  </si>
  <si>
    <t>PROGRAMA DE PRESELECCIÓN DE MERCADOS</t>
  </si>
  <si>
    <t>EMPRENDEDOREX</t>
  </si>
  <si>
    <t>PROGRAMA DE COOPERACIÓN CON EMPRESAS TRACTORAS</t>
  </si>
  <si>
    <t>PROGRAMAS DE DESARROLLO COMERCIAL INTERNACIONAL</t>
  </si>
  <si>
    <t>MISIÓN COMERCIAL VIRTUAL A GHANA</t>
  </si>
  <si>
    <t>MISIÓN COMERCIAL VIRTUAL A COLOMBIA</t>
  </si>
  <si>
    <t>PROMOCIÓN PUNTO DE VENTA SUIZA</t>
  </si>
  <si>
    <t>MISIÓN COMERCIAL VIRTUAL A KAZAJISTÁN Y UZBEKISTÁN</t>
  </si>
  <si>
    <t>ENCUENTROS-AGENDAS VIRTUALES CON IMPORTADORES</t>
  </si>
  <si>
    <t>ENCUENTROS-AGENDAS VIRTUALES CON IMPORTADORES Y DISTRIBUIDORES DE LA MODA DE EUROPA</t>
  </si>
  <si>
    <t>FERIA DIGITAL LIFT DAYS</t>
  </si>
  <si>
    <t>ASTURIAS METAL MATCHING 1º TRIMESTRE 2021</t>
  </si>
  <si>
    <t>FERIA HANNOVER MESSE</t>
  </si>
  <si>
    <t>SALÓN GOURMET 2021</t>
  </si>
  <si>
    <t>BIBLIOTECA VIRTUAL CEXT</t>
  </si>
  <si>
    <t>ESTUDIOS SEGUIMIENTO MERCADOS TRAS ACCIONES DE PROMOCION</t>
  </si>
  <si>
    <t xml:space="preserve">BASES DE DATOS Y/O FUENTES DE INFORMACIÓN PARA EMPRESAS </t>
  </si>
  <si>
    <t>ESTUDIO SOBRE TEJIDO EMPRESARIAL ASTURIANO</t>
  </si>
  <si>
    <t>SERVICIO OPORTUNIDADES COMERCIALES DE NEGOCIOS</t>
  </si>
  <si>
    <t>SERVICIO DE OPORTUNIDADES DE PROYECTO DE NEGOCIO</t>
  </si>
  <si>
    <t>SERVICIO DE OPORTUNIDADES DE NEGOCIO MULTILATERALES Y LICITACIONES INTERNACIONALES</t>
  </si>
  <si>
    <t>JORNADAS Y TALLERES FORMATIVOS PARA LAS EMPRESAS</t>
  </si>
  <si>
    <t>PATROCINIO COLABORACIÓN ACME Y PLAN DE PROMOCIÓN ONLINE PARA SECTOR MODA</t>
  </si>
  <si>
    <t>GABINETE DE COMUNICACIÓN</t>
  </si>
  <si>
    <t>PUBLICIDAD Y PROPAGANDA. MEMORIA ACTIVIDADES</t>
  </si>
  <si>
    <t>PILDORAS INFORMÁTIVAS</t>
  </si>
  <si>
    <t>OTROS GASTOS DE PERSONAL Y EXTERNOS</t>
  </si>
  <si>
    <t>INGRESOS A 31-03-2021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</si>
</sst>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9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Gabriola"/>
      <family val="5"/>
    </font>
    <font>
      <b/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i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Gabriola"/>
      <family val="5"/>
    </font>
    <font>
      <b/>
      <sz val="11"/>
      <color theme="4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65" fontId="43" fillId="0" borderId="0" xfId="48" applyFont="1" applyAlignment="1">
      <alignment horizontal="center" vertical="center"/>
    </xf>
    <xf numFmtId="165" fontId="44" fillId="0" borderId="0" xfId="48" applyFont="1" applyAlignment="1">
      <alignment horizontal="center" vertical="center" wrapText="1"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13" borderId="11" xfId="53" applyFont="1" applyFill="1" applyBorder="1" applyAlignment="1">
      <alignment horizontal="center" vertical="center" wrapText="1"/>
      <protection/>
    </xf>
    <xf numFmtId="0" fontId="45" fillId="13" borderId="12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44" fontId="46" fillId="0" borderId="13" xfId="53" applyNumberFormat="1" applyFont="1" applyBorder="1" applyAlignment="1">
      <alignment horizontal="center" vertical="center"/>
      <protection/>
    </xf>
    <xf numFmtId="0" fontId="45" fillId="33" borderId="14" xfId="53" applyFont="1" applyFill="1" applyBorder="1" applyAlignment="1">
      <alignment vertical="center" wrapText="1"/>
      <protection/>
    </xf>
    <xf numFmtId="166" fontId="45" fillId="33" borderId="13" xfId="53" applyNumberFormat="1" applyFont="1" applyFill="1" applyBorder="1" applyAlignment="1">
      <alignment horizontal="center" vertical="center"/>
      <protection/>
    </xf>
    <xf numFmtId="166" fontId="45" fillId="13" borderId="13" xfId="53" applyNumberFormat="1" applyFont="1" applyFill="1" applyBorder="1" applyAlignment="1">
      <alignment horizontal="center" vertical="center" wrapText="1"/>
      <protection/>
    </xf>
    <xf numFmtId="166" fontId="45" fillId="13" borderId="15" xfId="53" applyNumberFormat="1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vertical="center" wrapText="1"/>
      <protection/>
    </xf>
    <xf numFmtId="166" fontId="45" fillId="33" borderId="17" xfId="53" applyNumberFormat="1" applyFont="1" applyFill="1" applyBorder="1" applyAlignment="1">
      <alignment horizontal="center" vertical="center"/>
      <protection/>
    </xf>
    <xf numFmtId="10" fontId="46" fillId="33" borderId="17" xfId="56" applyNumberFormat="1" applyFont="1" applyFill="1" applyBorder="1" applyAlignment="1">
      <alignment/>
    </xf>
    <xf numFmtId="166" fontId="45" fillId="13" borderId="17" xfId="53" applyNumberFormat="1" applyFont="1" applyFill="1" applyBorder="1" applyAlignment="1">
      <alignment horizontal="center" vertical="center" wrapText="1"/>
      <protection/>
    </xf>
    <xf numFmtId="166" fontId="45" fillId="13" borderId="18" xfId="53" applyNumberFormat="1" applyFont="1" applyFill="1" applyBorder="1" applyAlignment="1">
      <alignment horizontal="center" vertical="center" wrapText="1"/>
      <protection/>
    </xf>
    <xf numFmtId="166" fontId="0" fillId="0" borderId="0" xfId="53" applyNumberFormat="1">
      <alignment/>
      <protection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44" fontId="46" fillId="34" borderId="13" xfId="53" applyNumberFormat="1" applyFont="1" applyFill="1" applyBorder="1" applyAlignment="1">
      <alignment horizontal="center" vertical="center"/>
      <protection/>
    </xf>
    <xf numFmtId="165" fontId="43" fillId="0" borderId="0" xfId="48" applyFont="1" applyAlignment="1">
      <alignment horizontal="center" vertical="center" wrapText="1"/>
    </xf>
    <xf numFmtId="2" fontId="46" fillId="0" borderId="19" xfId="0" applyNumberFormat="1" applyFont="1" applyBorder="1" applyAlignment="1">
      <alignment vertical="center" wrapText="1"/>
    </xf>
    <xf numFmtId="166" fontId="45" fillId="0" borderId="0" xfId="48" applyNumberFormat="1" applyFont="1" applyBorder="1" applyAlignment="1">
      <alignment vertical="center"/>
    </xf>
    <xf numFmtId="166" fontId="45" fillId="0" borderId="20" xfId="48" applyNumberFormat="1" applyFont="1" applyBorder="1" applyAlignment="1">
      <alignment vertical="center"/>
    </xf>
    <xf numFmtId="2" fontId="46" fillId="0" borderId="21" xfId="0" applyNumberFormat="1" applyFont="1" applyBorder="1" applyAlignment="1">
      <alignment vertical="center"/>
    </xf>
    <xf numFmtId="166" fontId="46" fillId="0" borderId="22" xfId="0" applyNumberFormat="1" applyFont="1" applyBorder="1" applyAlignment="1">
      <alignment vertical="center"/>
    </xf>
    <xf numFmtId="2" fontId="46" fillId="0" borderId="23" xfId="0" applyNumberFormat="1" applyFont="1" applyBorder="1" applyAlignment="1">
      <alignment vertical="center"/>
    </xf>
    <xf numFmtId="166" fontId="46" fillId="0" borderId="20" xfId="0" applyNumberFormat="1" applyFont="1" applyBorder="1" applyAlignment="1">
      <alignment vertical="center"/>
    </xf>
    <xf numFmtId="2" fontId="46" fillId="0" borderId="0" xfId="0" applyNumberFormat="1" applyFont="1" applyAlignment="1">
      <alignment vertical="center"/>
    </xf>
    <xf numFmtId="166" fontId="46" fillId="0" borderId="0" xfId="48" applyNumberFormat="1" applyFont="1" applyAlignment="1">
      <alignment vertical="center"/>
    </xf>
    <xf numFmtId="166" fontId="46" fillId="0" borderId="24" xfId="0" applyNumberFormat="1" applyFont="1" applyBorder="1" applyAlignment="1">
      <alignment vertical="center"/>
    </xf>
    <xf numFmtId="166" fontId="46" fillId="0" borderId="0" xfId="48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66" fontId="46" fillId="0" borderId="25" xfId="48" applyNumberFormat="1" applyFont="1" applyBorder="1" applyAlignment="1">
      <alignment vertical="center"/>
    </xf>
    <xf numFmtId="2" fontId="46" fillId="0" borderId="19" xfId="0" applyNumberFormat="1" applyFont="1" applyBorder="1" applyAlignment="1">
      <alignment vertical="center"/>
    </xf>
    <xf numFmtId="166" fontId="46" fillId="0" borderId="26" xfId="48" applyNumberFormat="1" applyFont="1" applyBorder="1" applyAlignment="1">
      <alignment vertical="center"/>
    </xf>
    <xf numFmtId="2" fontId="46" fillId="0" borderId="25" xfId="0" applyNumberFormat="1" applyFont="1" applyBorder="1" applyAlignment="1">
      <alignment vertical="center"/>
    </xf>
    <xf numFmtId="2" fontId="46" fillId="0" borderId="0" xfId="0" applyNumberFormat="1" applyFont="1" applyBorder="1" applyAlignment="1">
      <alignment vertical="center"/>
    </xf>
    <xf numFmtId="166" fontId="46" fillId="0" borderId="20" xfId="48" applyNumberFormat="1" applyFont="1" applyBorder="1" applyAlignment="1">
      <alignment vertical="center"/>
    </xf>
    <xf numFmtId="2" fontId="46" fillId="0" borderId="26" xfId="0" applyNumberFormat="1" applyFont="1" applyBorder="1" applyAlignment="1">
      <alignment vertical="center"/>
    </xf>
    <xf numFmtId="165" fontId="46" fillId="0" borderId="26" xfId="48" applyFont="1" applyBorder="1" applyAlignment="1">
      <alignment vertical="center"/>
    </xf>
    <xf numFmtId="0" fontId="0" fillId="0" borderId="24" xfId="0" applyBorder="1" applyAlignment="1">
      <alignment vertical="center"/>
    </xf>
    <xf numFmtId="165" fontId="46" fillId="0" borderId="0" xfId="48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6" fillId="0" borderId="0" xfId="0" applyNumberFormat="1" applyFont="1" applyAlignment="1">
      <alignment vertical="center"/>
    </xf>
    <xf numFmtId="166" fontId="46" fillId="0" borderId="25" xfId="0" applyNumberFormat="1" applyFont="1" applyBorder="1" applyAlignment="1">
      <alignment vertical="center"/>
    </xf>
    <xf numFmtId="166" fontId="45" fillId="13" borderId="27" xfId="53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2" fontId="46" fillId="0" borderId="23" xfId="0" applyNumberFormat="1" applyFont="1" applyBorder="1" applyAlignment="1">
      <alignment vertical="center" wrapText="1"/>
    </xf>
    <xf numFmtId="166" fontId="46" fillId="0" borderId="0" xfId="0" applyNumberFormat="1" applyFont="1" applyFill="1" applyAlignment="1">
      <alignment vertical="center"/>
    </xf>
    <xf numFmtId="166" fontId="46" fillId="0" borderId="25" xfId="0" applyNumberFormat="1" applyFont="1" applyFill="1" applyBorder="1" applyAlignment="1">
      <alignment vertical="center"/>
    </xf>
    <xf numFmtId="166" fontId="46" fillId="0" borderId="0" xfId="0" applyNumberFormat="1" applyFont="1" applyFill="1" applyBorder="1" applyAlignment="1">
      <alignment vertical="center"/>
    </xf>
    <xf numFmtId="166" fontId="46" fillId="0" borderId="26" xfId="0" applyNumberFormat="1" applyFont="1" applyFill="1" applyBorder="1" applyAlignment="1">
      <alignment vertical="center"/>
    </xf>
    <xf numFmtId="166" fontId="46" fillId="0" borderId="0" xfId="48" applyNumberFormat="1" applyFont="1" applyFill="1" applyAlignment="1">
      <alignment vertical="center"/>
    </xf>
    <xf numFmtId="166" fontId="46" fillId="0" borderId="26" xfId="48" applyNumberFormat="1" applyFont="1" applyFill="1" applyBorder="1" applyAlignment="1">
      <alignment vertical="center"/>
    </xf>
    <xf numFmtId="166" fontId="46" fillId="0" borderId="25" xfId="48" applyNumberFormat="1" applyFont="1" applyFill="1" applyBorder="1" applyAlignment="1">
      <alignment vertical="center"/>
    </xf>
    <xf numFmtId="166" fontId="46" fillId="0" borderId="20" xfId="48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7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50" fillId="7" borderId="2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27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49" fillId="7" borderId="25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49" fillId="7" borderId="26" xfId="0" applyFont="1" applyFill="1" applyBorder="1" applyAlignment="1">
      <alignment horizontal="center" vertical="center"/>
    </xf>
    <xf numFmtId="0" fontId="46" fillId="7" borderId="15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30" zoomScaleNormal="130" zoomScalePageLayoutView="0" workbookViewId="0" topLeftCell="A40">
      <selection activeCell="D67" sqref="D67"/>
    </sheetView>
  </sheetViews>
  <sheetFormatPr defaultColWidth="11.421875" defaultRowHeight="15"/>
  <cols>
    <col min="1" max="1" width="32.140625" style="0" customWidth="1"/>
    <col min="2" max="2" width="67.421875" style="30" customWidth="1"/>
    <col min="3" max="3" width="16.421875" style="44" customWidth="1"/>
    <col min="4" max="4" width="13.140625" style="44" bestFit="1" customWidth="1"/>
    <col min="5" max="5" width="27.8515625" style="46" customWidth="1"/>
    <col min="6" max="6" width="20.8515625" style="0" customWidth="1"/>
  </cols>
  <sheetData>
    <row r="1" spans="2:5" ht="79.5" customHeight="1">
      <c r="B1" s="1" t="s">
        <v>0</v>
      </c>
      <c r="C1" s="22" t="s">
        <v>55</v>
      </c>
      <c r="D1" s="22" t="s">
        <v>88</v>
      </c>
      <c r="E1" s="2" t="s">
        <v>1</v>
      </c>
    </row>
    <row r="2" spans="1:5" ht="20.25" customHeight="1">
      <c r="A2" s="71" t="s">
        <v>25</v>
      </c>
      <c r="B2" s="26" t="s">
        <v>59</v>
      </c>
      <c r="C2" s="52">
        <v>1440</v>
      </c>
      <c r="D2" s="52"/>
      <c r="E2" s="27"/>
    </row>
    <row r="3" spans="1:5" ht="20.25" customHeight="1">
      <c r="A3" s="72"/>
      <c r="B3" s="28" t="s">
        <v>60</v>
      </c>
      <c r="C3" s="52"/>
      <c r="D3" s="52"/>
      <c r="E3" s="29"/>
    </row>
    <row r="4" spans="1:5" ht="20.25" customHeight="1">
      <c r="A4" s="72"/>
      <c r="B4" s="28" t="s">
        <v>61</v>
      </c>
      <c r="C4" s="52"/>
      <c r="D4" s="52"/>
      <c r="E4" s="29"/>
    </row>
    <row r="5" spans="1:6" ht="15">
      <c r="A5" s="72"/>
      <c r="B5" s="28" t="s">
        <v>62</v>
      </c>
      <c r="C5" s="52"/>
      <c r="D5" s="52"/>
      <c r="E5" s="29"/>
      <c r="F5" s="60"/>
    </row>
    <row r="6" spans="1:6" ht="15">
      <c r="A6" s="72"/>
      <c r="B6" s="28" t="s">
        <v>2</v>
      </c>
      <c r="C6" s="52">
        <v>12000</v>
      </c>
      <c r="D6" s="52">
        <v>3000</v>
      </c>
      <c r="E6" s="29"/>
      <c r="F6" s="19"/>
    </row>
    <row r="7" spans="1:6" ht="15">
      <c r="A7" s="72"/>
      <c r="B7" s="28" t="s">
        <v>64</v>
      </c>
      <c r="C7" s="52">
        <v>10110</v>
      </c>
      <c r="D7" s="52">
        <v>7232.07</v>
      </c>
      <c r="E7" s="29"/>
      <c r="F7" s="19"/>
    </row>
    <row r="8" spans="1:5" ht="15">
      <c r="A8" s="72"/>
      <c r="B8" s="39" t="s">
        <v>43</v>
      </c>
      <c r="C8" s="52">
        <v>1250</v>
      </c>
      <c r="D8" s="52">
        <v>913.07</v>
      </c>
      <c r="E8" s="29"/>
    </row>
    <row r="9" spans="1:5" ht="15">
      <c r="A9" s="72"/>
      <c r="B9" s="28" t="s">
        <v>46</v>
      </c>
      <c r="C9" s="52"/>
      <c r="D9" s="52"/>
      <c r="E9" s="29"/>
    </row>
    <row r="10" spans="1:5" ht="15">
      <c r="A10" s="72"/>
      <c r="B10" s="30" t="s">
        <v>63</v>
      </c>
      <c r="C10" s="52"/>
      <c r="D10" s="52"/>
      <c r="E10" s="29"/>
    </row>
    <row r="11" spans="1:5" ht="18.75" customHeight="1">
      <c r="A11" s="72"/>
      <c r="B11" s="28" t="s">
        <v>3</v>
      </c>
      <c r="C11" s="52">
        <v>3200</v>
      </c>
      <c r="D11" s="52"/>
      <c r="E11" s="29"/>
    </row>
    <row r="12" spans="1:5" ht="15">
      <c r="A12" s="72"/>
      <c r="B12" s="28" t="s">
        <v>4</v>
      </c>
      <c r="C12" s="52">
        <v>40032.72</v>
      </c>
      <c r="D12" s="52">
        <v>27584.94</v>
      </c>
      <c r="E12" s="29"/>
    </row>
    <row r="13" spans="1:5" ht="15">
      <c r="A13" s="73"/>
      <c r="B13" s="28"/>
      <c r="C13" s="31"/>
      <c r="D13" s="31"/>
      <c r="E13" s="29"/>
    </row>
    <row r="14" spans="1:5" ht="15">
      <c r="A14" s="74" t="s">
        <v>49</v>
      </c>
      <c r="B14" s="26" t="s">
        <v>5</v>
      </c>
      <c r="C14" s="53">
        <v>24071.74</v>
      </c>
      <c r="D14" s="53">
        <v>43682.41</v>
      </c>
      <c r="E14" s="27"/>
    </row>
    <row r="15" spans="1:5" ht="22.5" customHeight="1">
      <c r="A15" s="75"/>
      <c r="B15" s="28" t="s">
        <v>34</v>
      </c>
      <c r="C15" s="54">
        <v>2500</v>
      </c>
      <c r="D15" s="54">
        <v>2087.02</v>
      </c>
      <c r="E15" s="29"/>
    </row>
    <row r="16" spans="1:5" ht="22.5" customHeight="1">
      <c r="A16" s="75"/>
      <c r="B16" s="28" t="s">
        <v>45</v>
      </c>
      <c r="C16" s="54"/>
      <c r="D16" s="54"/>
      <c r="E16" s="29"/>
    </row>
    <row r="17" spans="1:5" ht="19.5" customHeight="1">
      <c r="A17" s="75"/>
      <c r="B17" s="28" t="s">
        <v>47</v>
      </c>
      <c r="C17" s="54">
        <v>3877.5</v>
      </c>
      <c r="D17" s="54">
        <v>1911.23</v>
      </c>
      <c r="E17" s="29"/>
    </row>
    <row r="18" spans="1:5" ht="33" customHeight="1">
      <c r="A18" s="76"/>
      <c r="B18" s="23" t="s">
        <v>48</v>
      </c>
      <c r="C18" s="54">
        <v>4050</v>
      </c>
      <c r="D18" s="55">
        <v>1011.01</v>
      </c>
      <c r="E18" s="32"/>
    </row>
    <row r="19" spans="1:5" ht="15" customHeight="1">
      <c r="A19" s="63" t="s">
        <v>26</v>
      </c>
      <c r="B19" s="28" t="s">
        <v>65</v>
      </c>
      <c r="C19" s="53">
        <v>3045.1</v>
      </c>
      <c r="D19" s="33">
        <v>909.06</v>
      </c>
      <c r="E19" s="29"/>
    </row>
    <row r="20" spans="1:5" ht="15">
      <c r="A20" s="77"/>
      <c r="B20" s="34" t="s">
        <v>68</v>
      </c>
      <c r="C20" s="52"/>
      <c r="D20" s="31">
        <v>2100</v>
      </c>
      <c r="E20" s="29"/>
    </row>
    <row r="21" spans="1:5" ht="15">
      <c r="A21" s="77"/>
      <c r="B21" s="34" t="s">
        <v>66</v>
      </c>
      <c r="C21" s="52"/>
      <c r="D21" s="31">
        <v>1500</v>
      </c>
      <c r="E21" s="29"/>
    </row>
    <row r="22" spans="1:5" ht="15">
      <c r="A22" s="77"/>
      <c r="B22" s="34" t="s">
        <v>67</v>
      </c>
      <c r="C22" s="52">
        <v>2497.5</v>
      </c>
      <c r="D22" s="31"/>
      <c r="E22" s="29"/>
    </row>
    <row r="23" spans="1:5" ht="15">
      <c r="A23" s="77"/>
      <c r="B23" s="34" t="s">
        <v>69</v>
      </c>
      <c r="C23" s="52">
        <v>1000</v>
      </c>
      <c r="D23" s="31"/>
      <c r="E23" s="29"/>
    </row>
    <row r="24" spans="1:5" ht="21">
      <c r="A24" s="77"/>
      <c r="B24" s="61" t="s">
        <v>70</v>
      </c>
      <c r="C24" s="52">
        <v>1000</v>
      </c>
      <c r="D24" s="31"/>
      <c r="E24" s="29"/>
    </row>
    <row r="25" spans="1:5" ht="15">
      <c r="A25" s="77"/>
      <c r="B25" s="34" t="s">
        <v>71</v>
      </c>
      <c r="C25" s="52">
        <v>2400</v>
      </c>
      <c r="D25" s="31"/>
      <c r="E25" s="29"/>
    </row>
    <row r="26" spans="1:5" ht="15">
      <c r="A26" s="77"/>
      <c r="B26" s="34" t="s">
        <v>72</v>
      </c>
      <c r="C26" s="52">
        <v>1500</v>
      </c>
      <c r="D26" s="31"/>
      <c r="E26" s="29"/>
    </row>
    <row r="27" spans="1:5" ht="15">
      <c r="A27" s="77"/>
      <c r="B27" s="34" t="s">
        <v>73</v>
      </c>
      <c r="C27" s="52">
        <v>47015.38</v>
      </c>
      <c r="D27" s="31"/>
      <c r="E27" s="29"/>
    </row>
    <row r="28" spans="1:5" ht="15">
      <c r="A28" s="77"/>
      <c r="B28" s="34" t="s">
        <v>74</v>
      </c>
      <c r="C28" s="52">
        <v>170352.96</v>
      </c>
      <c r="D28" s="31"/>
      <c r="E28" s="29"/>
    </row>
    <row r="29" spans="1:5" ht="17.25" customHeight="1">
      <c r="A29" s="78"/>
      <c r="B29" s="28"/>
      <c r="C29" s="31"/>
      <c r="D29" s="31"/>
      <c r="E29" s="29"/>
    </row>
    <row r="30" spans="1:5" ht="21" customHeight="1">
      <c r="A30" s="79" t="s">
        <v>44</v>
      </c>
      <c r="B30" s="26" t="s">
        <v>6</v>
      </c>
      <c r="C30" s="53">
        <v>4535.56</v>
      </c>
      <c r="D30" s="48"/>
      <c r="E30" s="27"/>
    </row>
    <row r="31" spans="1:5" ht="15">
      <c r="A31" s="80"/>
      <c r="B31" s="28" t="s">
        <v>75</v>
      </c>
      <c r="C31" s="52">
        <v>1200</v>
      </c>
      <c r="D31" s="47"/>
      <c r="E31" s="29"/>
    </row>
    <row r="32" spans="1:5" ht="15">
      <c r="A32" s="80"/>
      <c r="B32" s="28" t="s">
        <v>54</v>
      </c>
      <c r="C32" s="52"/>
      <c r="D32" s="47"/>
      <c r="E32" s="29"/>
    </row>
    <row r="33" spans="1:5" ht="15">
      <c r="A33" s="81"/>
      <c r="B33" s="28" t="s">
        <v>76</v>
      </c>
      <c r="C33" s="52">
        <v>150</v>
      </c>
      <c r="D33" s="47"/>
      <c r="E33" s="29"/>
    </row>
    <row r="34" spans="1:5" ht="15">
      <c r="A34" s="81"/>
      <c r="B34" s="39" t="s">
        <v>77</v>
      </c>
      <c r="C34" s="52"/>
      <c r="D34" s="47"/>
      <c r="E34" s="29"/>
    </row>
    <row r="35" spans="1:5" ht="15">
      <c r="A35" s="81"/>
      <c r="B35" s="39" t="s">
        <v>78</v>
      </c>
      <c r="C35" s="52"/>
      <c r="D35" s="47"/>
      <c r="E35" s="29"/>
    </row>
    <row r="36" spans="1:5" ht="15">
      <c r="A36" s="81"/>
      <c r="B36" s="28" t="s">
        <v>50</v>
      </c>
      <c r="C36" s="52"/>
      <c r="D36" s="52"/>
      <c r="E36" s="29"/>
    </row>
    <row r="37" spans="1:5" ht="15">
      <c r="A37" s="81"/>
      <c r="B37" s="28" t="s">
        <v>79</v>
      </c>
      <c r="C37" s="52">
        <v>900</v>
      </c>
      <c r="D37" s="52"/>
      <c r="E37" s="29"/>
    </row>
    <row r="38" spans="1:5" ht="15">
      <c r="A38" s="81"/>
      <c r="B38" s="28" t="s">
        <v>80</v>
      </c>
      <c r="C38" s="52">
        <v>770</v>
      </c>
      <c r="D38" s="52"/>
      <c r="E38" s="29"/>
    </row>
    <row r="39" spans="1:5" ht="24.75" customHeight="1">
      <c r="A39" s="82"/>
      <c r="B39" s="23" t="s">
        <v>81</v>
      </c>
      <c r="C39" s="52"/>
      <c r="D39" s="47"/>
      <c r="E39" s="29"/>
    </row>
    <row r="40" spans="1:5" ht="15" customHeight="1">
      <c r="A40" s="83" t="s">
        <v>27</v>
      </c>
      <c r="B40" s="26" t="s">
        <v>7</v>
      </c>
      <c r="C40" s="53">
        <v>1760</v>
      </c>
      <c r="D40" s="35"/>
      <c r="E40" s="27"/>
    </row>
    <row r="41" spans="1:5" ht="15" customHeight="1">
      <c r="A41" s="84"/>
      <c r="B41" s="28" t="s">
        <v>82</v>
      </c>
      <c r="C41" s="54">
        <v>725</v>
      </c>
      <c r="D41" s="33"/>
      <c r="E41" s="29"/>
    </row>
    <row r="42" spans="1:5" ht="15" customHeight="1">
      <c r="A42" s="84"/>
      <c r="B42" s="28" t="s">
        <v>33</v>
      </c>
      <c r="C42" s="52">
        <v>19961.85</v>
      </c>
      <c r="D42" s="33"/>
      <c r="E42" s="29"/>
    </row>
    <row r="43" spans="1:5" ht="15" customHeight="1">
      <c r="A43" s="85"/>
      <c r="B43" s="36"/>
      <c r="C43" s="37"/>
      <c r="D43" s="37"/>
      <c r="E43" s="32"/>
    </row>
    <row r="44" spans="1:5" ht="21" customHeight="1">
      <c r="A44" s="66" t="s">
        <v>51</v>
      </c>
      <c r="B44" s="28" t="s">
        <v>84</v>
      </c>
      <c r="C44" s="53">
        <v>3900</v>
      </c>
      <c r="D44" s="31"/>
      <c r="E44" s="29"/>
    </row>
    <row r="45" spans="1:5" ht="21" customHeight="1">
      <c r="A45" s="67"/>
      <c r="B45" s="28" t="s">
        <v>85</v>
      </c>
      <c r="C45" s="54"/>
      <c r="D45" s="31"/>
      <c r="E45" s="29"/>
    </row>
    <row r="46" spans="1:5" ht="21" customHeight="1">
      <c r="A46" s="67"/>
      <c r="B46" s="28" t="s">
        <v>53</v>
      </c>
      <c r="C46" s="54"/>
      <c r="D46" s="31"/>
      <c r="E46" s="29"/>
    </row>
    <row r="47" spans="1:5" ht="21" customHeight="1">
      <c r="A47" s="67"/>
      <c r="B47" s="28" t="s">
        <v>86</v>
      </c>
      <c r="C47" s="54"/>
      <c r="D47" s="31"/>
      <c r="E47" s="29"/>
    </row>
    <row r="48" spans="1:5" ht="21" customHeight="1">
      <c r="A48" s="67"/>
      <c r="B48" s="51" t="s">
        <v>83</v>
      </c>
      <c r="C48" s="54"/>
      <c r="D48" s="31"/>
      <c r="E48" s="29"/>
    </row>
    <row r="49" spans="1:5" ht="15" customHeight="1">
      <c r="A49" s="68"/>
      <c r="B49" s="36"/>
      <c r="C49" s="31"/>
      <c r="D49" s="37"/>
      <c r="E49" s="32"/>
    </row>
    <row r="50" spans="1:5" ht="15">
      <c r="A50" s="63" t="s">
        <v>29</v>
      </c>
      <c r="B50" s="38" t="s">
        <v>8</v>
      </c>
      <c r="C50" s="58">
        <f>178227.36-5929.47</f>
        <v>172297.88999999998</v>
      </c>
      <c r="D50" s="35"/>
      <c r="E50" s="27"/>
    </row>
    <row r="51" spans="1:5" ht="21">
      <c r="A51" s="64"/>
      <c r="B51" s="62" t="s">
        <v>40</v>
      </c>
      <c r="C51" s="56"/>
      <c r="D51" s="56"/>
      <c r="E51" s="29"/>
    </row>
    <row r="52" spans="1:5" ht="15">
      <c r="A52" s="64"/>
      <c r="B52" s="30" t="s">
        <v>41</v>
      </c>
      <c r="C52" s="56"/>
      <c r="D52" s="31"/>
      <c r="E52" s="29"/>
    </row>
    <row r="53" spans="1:5" ht="15">
      <c r="A53" s="64"/>
      <c r="B53" s="30" t="s">
        <v>87</v>
      </c>
      <c r="C53" s="56">
        <v>10612.5</v>
      </c>
      <c r="D53" s="31"/>
      <c r="E53" s="29"/>
    </row>
    <row r="54" spans="1:5" ht="15">
      <c r="A54" s="64"/>
      <c r="B54" s="39" t="s">
        <v>9</v>
      </c>
      <c r="C54" s="56">
        <v>6090.16</v>
      </c>
      <c r="D54" s="31"/>
      <c r="E54" s="29"/>
    </row>
    <row r="55" spans="1:5" ht="15">
      <c r="A55" s="64"/>
      <c r="B55" s="39" t="s">
        <v>10</v>
      </c>
      <c r="C55" s="56">
        <v>3340.69</v>
      </c>
      <c r="D55" s="31"/>
      <c r="E55" s="29"/>
    </row>
    <row r="56" spans="1:5" ht="15">
      <c r="A56" s="64"/>
      <c r="B56" s="39" t="s">
        <v>11</v>
      </c>
      <c r="C56" s="56">
        <f>5629.6-117</f>
        <v>5512.6</v>
      </c>
      <c r="D56" s="56">
        <v>1536.85</v>
      </c>
      <c r="E56" s="59">
        <v>4921.63</v>
      </c>
    </row>
    <row r="57" spans="1:5" ht="15">
      <c r="A57" s="64"/>
      <c r="B57" s="39" t="s">
        <v>52</v>
      </c>
      <c r="C57" s="56"/>
      <c r="D57" s="31"/>
      <c r="E57" s="40"/>
    </row>
    <row r="58" spans="1:5" ht="15">
      <c r="A58" s="64"/>
      <c r="B58" s="39" t="s">
        <v>12</v>
      </c>
      <c r="C58" s="56">
        <v>141.08</v>
      </c>
      <c r="D58" s="56"/>
      <c r="E58" s="29"/>
    </row>
    <row r="59" spans="1:5" ht="15">
      <c r="A59" s="65"/>
      <c r="B59" s="39" t="s">
        <v>30</v>
      </c>
      <c r="C59" s="56">
        <v>4935.25</v>
      </c>
      <c r="D59" s="31"/>
      <c r="E59" s="29"/>
    </row>
    <row r="60" spans="1:6" ht="15">
      <c r="A60" s="66" t="s">
        <v>28</v>
      </c>
      <c r="B60" s="26" t="s">
        <v>13</v>
      </c>
      <c r="C60" s="35"/>
      <c r="D60" s="35"/>
      <c r="E60" s="27"/>
      <c r="F60" s="19"/>
    </row>
    <row r="61" spans="1:5" ht="15">
      <c r="A61" s="67"/>
      <c r="B61" s="28" t="s">
        <v>14</v>
      </c>
      <c r="C61" s="56">
        <v>1750</v>
      </c>
      <c r="D61" s="31"/>
      <c r="E61" s="29"/>
    </row>
    <row r="62" spans="1:5" ht="15">
      <c r="A62" s="68"/>
      <c r="B62" s="36" t="s">
        <v>31</v>
      </c>
      <c r="C62" s="57">
        <v>1000</v>
      </c>
      <c r="D62" s="37"/>
      <c r="E62" s="32"/>
    </row>
    <row r="63" spans="1:5" ht="15">
      <c r="A63" s="69" t="s">
        <v>32</v>
      </c>
      <c r="B63" s="38"/>
      <c r="C63" s="35"/>
      <c r="D63" s="35"/>
      <c r="E63" s="27"/>
    </row>
    <row r="64" spans="1:5" ht="15">
      <c r="A64" s="70"/>
      <c r="B64" s="39"/>
      <c r="C64" s="24">
        <f>SUM(C2:C63)</f>
        <v>570925.4799999999</v>
      </c>
      <c r="D64" s="24">
        <f>SUM(D2:D63)</f>
        <v>93467.66</v>
      </c>
      <c r="E64" s="25">
        <f>722408.34+E56</f>
        <v>727329.97</v>
      </c>
    </row>
    <row r="65" spans="1:5" ht="15">
      <c r="A65" s="20"/>
      <c r="B65" s="41"/>
      <c r="C65" s="42"/>
      <c r="D65" s="42"/>
      <c r="E65" s="43"/>
    </row>
    <row r="66" ht="24">
      <c r="E66" s="45"/>
    </row>
    <row r="67" ht="24">
      <c r="E67" s="45"/>
    </row>
  </sheetData>
  <mergeCells count="9">
    <mergeCell ref="A50:A59"/>
    <mergeCell ref="A60:A62"/>
    <mergeCell ref="A63:A64"/>
    <mergeCell ref="A2:A13"/>
    <mergeCell ref="A14:A18"/>
    <mergeCell ref="A19:A29"/>
    <mergeCell ref="A30:A39"/>
    <mergeCell ref="A40:A43"/>
    <mergeCell ref="A44:A4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39.57421875" style="7" customWidth="1"/>
    <col min="2" max="2" width="24.7109375" style="7" customWidth="1"/>
    <col min="3" max="3" width="21.8515625" style="7" customWidth="1"/>
    <col min="4" max="4" width="23.8515625" style="7" customWidth="1"/>
    <col min="5" max="5" width="26.28125" style="7" customWidth="1"/>
    <col min="6" max="6" width="24.7109375" style="7" customWidth="1"/>
    <col min="7" max="16384" width="11.421875" style="7" customWidth="1"/>
  </cols>
  <sheetData>
    <row r="1" spans="1:6" ht="39.75" customHeight="1">
      <c r="A1" s="3" t="s">
        <v>15</v>
      </c>
      <c r="B1" s="4" t="s">
        <v>16</v>
      </c>
      <c r="C1" s="4" t="s">
        <v>17</v>
      </c>
      <c r="D1" s="5" t="s">
        <v>56</v>
      </c>
      <c r="E1" s="5" t="s">
        <v>57</v>
      </c>
      <c r="F1" s="6" t="s">
        <v>42</v>
      </c>
    </row>
    <row r="2" spans="1:6" ht="25.5" customHeight="1">
      <c r="A2" s="50" t="s">
        <v>35</v>
      </c>
      <c r="B2" s="21">
        <v>249500</v>
      </c>
      <c r="C2" s="21">
        <v>32150</v>
      </c>
      <c r="D2" s="8">
        <f>SUM('Asturex ejecución Ppto 1TRIM'!C2:C10)</f>
        <v>24800</v>
      </c>
      <c r="E2" s="8">
        <f>SUM('Asturex ejecución Ppto 1TRIM'!D2:D10)</f>
        <v>11145.14</v>
      </c>
      <c r="F2" s="86"/>
    </row>
    <row r="3" spans="1:6" ht="30">
      <c r="A3" s="50" t="s">
        <v>36</v>
      </c>
      <c r="B3" s="21">
        <v>116450</v>
      </c>
      <c r="C3" s="21">
        <v>12585</v>
      </c>
      <c r="D3" s="8">
        <f>'Asturex ejecución Ppto 1TRIM'!C11</f>
        <v>3200</v>
      </c>
      <c r="E3" s="8">
        <f>'Asturex ejecución Ppto 1TRIM'!D11</f>
        <v>0</v>
      </c>
      <c r="F3" s="86"/>
    </row>
    <row r="4" spans="1:6" ht="34.5" customHeight="1">
      <c r="A4" s="50" t="s">
        <v>39</v>
      </c>
      <c r="B4" s="21">
        <v>229700</v>
      </c>
      <c r="C4" s="21">
        <v>21440</v>
      </c>
      <c r="D4" s="8">
        <f>'Asturex ejecución Ppto 1TRIM'!C12</f>
        <v>40032.72</v>
      </c>
      <c r="E4" s="8">
        <f>'Asturex ejecución Ppto 1TRIM'!D12</f>
        <v>27584.94</v>
      </c>
      <c r="F4" s="86"/>
    </row>
    <row r="5" spans="1:6" ht="24" customHeight="1">
      <c r="A5" s="50" t="s">
        <v>18</v>
      </c>
      <c r="B5" s="21">
        <v>232400</v>
      </c>
      <c r="C5" s="21">
        <v>82600</v>
      </c>
      <c r="D5" s="8">
        <f>SUM('Asturex ejecución Ppto 1TRIM'!C14:C18)</f>
        <v>34499.240000000005</v>
      </c>
      <c r="E5" s="8">
        <f>SUM('Asturex ejecución Ppto 1TRIM'!D14:D18)</f>
        <v>48691.670000000006</v>
      </c>
      <c r="F5" s="86"/>
    </row>
    <row r="6" spans="1:6" ht="35.25" customHeight="1">
      <c r="A6" s="50" t="s">
        <v>37</v>
      </c>
      <c r="B6" s="21">
        <v>947440</v>
      </c>
      <c r="C6" s="21">
        <v>127060</v>
      </c>
      <c r="D6" s="8">
        <f>SUM('Asturex ejecución Ppto 1TRIM'!C19:C29)</f>
        <v>228810.94</v>
      </c>
      <c r="E6" s="8">
        <f>SUM('Asturex ejecución Ppto 1TRIM'!D19:D28)</f>
        <v>4509.0599999999995</v>
      </c>
      <c r="F6" s="86"/>
    </row>
    <row r="7" spans="1:6" ht="24" customHeight="1">
      <c r="A7" s="50" t="s">
        <v>19</v>
      </c>
      <c r="B7" s="21">
        <v>96700</v>
      </c>
      <c r="C7" s="21">
        <v>1800</v>
      </c>
      <c r="D7" s="8">
        <f>SUM('Asturex ejecución Ppto 1TRIM'!C30:C39)</f>
        <v>7555.56</v>
      </c>
      <c r="E7" s="8">
        <f>SUM('Asturex ejecución Ppto 1TRIM'!D30:D39)</f>
        <v>0</v>
      </c>
      <c r="F7" s="86"/>
    </row>
    <row r="8" spans="1:6" ht="32.25" customHeight="1">
      <c r="A8" s="50" t="s">
        <v>20</v>
      </c>
      <c r="B8" s="21">
        <v>205905</v>
      </c>
      <c r="C8" s="21">
        <v>0</v>
      </c>
      <c r="D8" s="8">
        <f>SUM('Asturex ejecución Ppto 1TRIM'!C40:C43)</f>
        <v>22446.85</v>
      </c>
      <c r="E8" s="8">
        <f>SUM('Asturex ejecución Ppto 1TRIM'!D40:D43)</f>
        <v>0</v>
      </c>
      <c r="F8" s="86"/>
    </row>
    <row r="9" spans="1:6" ht="22.5" customHeight="1">
      <c r="A9" s="50" t="s">
        <v>21</v>
      </c>
      <c r="B9" s="21">
        <v>132700</v>
      </c>
      <c r="C9" s="21">
        <v>0</v>
      </c>
      <c r="D9" s="8">
        <f>SUM('Asturex ejecución Ppto 1TRIM'!C44:C49)</f>
        <v>3900</v>
      </c>
      <c r="E9" s="8">
        <f>SUM('Asturex ejecución Ppto 1TRIM'!D44:D49)</f>
        <v>0</v>
      </c>
      <c r="F9" s="86"/>
    </row>
    <row r="10" spans="1:6" ht="24.75" customHeight="1">
      <c r="A10" s="50" t="s">
        <v>22</v>
      </c>
      <c r="B10" s="21">
        <v>26300</v>
      </c>
      <c r="C10" s="21">
        <v>0</v>
      </c>
      <c r="D10" s="8">
        <f>SUM('Asturex ejecución Ppto 1TRIM'!C61:C62)</f>
        <v>2750</v>
      </c>
      <c r="E10" s="8">
        <f>SUM('Asturex ejecución Ppto 1TRIM'!D60:D62)</f>
        <v>0</v>
      </c>
      <c r="F10" s="86"/>
    </row>
    <row r="11" spans="1:6" ht="34.5" customHeight="1">
      <c r="A11" s="50" t="s">
        <v>38</v>
      </c>
      <c r="B11" s="21">
        <v>1025540</v>
      </c>
      <c r="C11" s="21"/>
      <c r="D11" s="8">
        <f>SUM('Asturex ejecución Ppto 1TRIM'!C50:C59)</f>
        <v>202930.16999999998</v>
      </c>
      <c r="E11" s="8">
        <f>SUM('Asturex ejecución Ppto 1TRIM'!D50:D59)</f>
        <v>1536.85</v>
      </c>
      <c r="F11" s="86"/>
    </row>
    <row r="12" spans="1:6" ht="25.5" customHeight="1">
      <c r="A12" s="9" t="s">
        <v>23</v>
      </c>
      <c r="B12" s="10">
        <f>SUM(B2:B11)</f>
        <v>3262635</v>
      </c>
      <c r="C12" s="10">
        <f>SUM(C2:C11)</f>
        <v>277635</v>
      </c>
      <c r="D12" s="11">
        <f>SUM(D2:D11)</f>
        <v>570925.48</v>
      </c>
      <c r="E12" s="11">
        <f>SUM(E2:E11)</f>
        <v>93467.66</v>
      </c>
      <c r="F12" s="12">
        <f>'Asturex ejecución Ppto 1TRIM'!E64-F13</f>
        <v>722408.34</v>
      </c>
    </row>
    <row r="13" spans="1:6" ht="27.75" customHeight="1" thickBot="1">
      <c r="A13" s="13" t="s">
        <v>24</v>
      </c>
      <c r="B13" s="14">
        <v>15000</v>
      </c>
      <c r="C13" s="15"/>
      <c r="D13" s="16">
        <v>0</v>
      </c>
      <c r="E13" s="16"/>
      <c r="F13" s="17">
        <v>4921.63</v>
      </c>
    </row>
    <row r="14" ht="25.5" customHeight="1">
      <c r="D14" s="49" t="s">
        <v>58</v>
      </c>
    </row>
    <row r="16" ht="15">
      <c r="D16" s="18"/>
    </row>
  </sheetData>
  <sheetProtection/>
  <mergeCells count="1">
    <mergeCell ref="F2:F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Esther Fernández Cienfuegos</dc:creator>
  <cp:keywords/>
  <dc:description/>
  <cp:lastModifiedBy>Mª Esther Fernández Cienfuegos</cp:lastModifiedBy>
  <dcterms:created xsi:type="dcterms:W3CDTF">2018-09-13T13:47:21Z</dcterms:created>
  <dcterms:modified xsi:type="dcterms:W3CDTF">2021-04-08T08:23:30Z</dcterms:modified>
  <cp:category/>
  <cp:version/>
  <cp:contentType/>
  <cp:contentStatus/>
</cp:coreProperties>
</file>