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1"/>
  </bookViews>
  <sheets>
    <sheet name="Asturex Ejecución Presupuesto" sheetId="1" r:id="rId1"/>
    <sheet name="PRESUPUESTO 2018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<sst xmlns="http://schemas.openxmlformats.org/spreadsheetml/2006/main" count="76" uniqueCount="76">
  <si>
    <t>Título clasificación</t>
  </si>
  <si>
    <t>PENDIENTE ASIGNACION</t>
  </si>
  <si>
    <t>INICIO A LA EXPORTACION</t>
  </si>
  <si>
    <t>CONSOLIDACION</t>
  </si>
  <si>
    <t>PROGRAMAS DE PROYECCIÓN MULTILATERAL</t>
  </si>
  <si>
    <t>CONTRATOS RED COLABORADORES EXTERIOR</t>
  </si>
  <si>
    <t>FOODEX</t>
  </si>
  <si>
    <t>HANNOVER MESSE</t>
  </si>
  <si>
    <t>PUNTO DE ENCUENTRO INTERNACIONAL</t>
  </si>
  <si>
    <t>JORNADAS INFORMATIVAS</t>
  </si>
  <si>
    <t>FORMACION PERSONAL ASTUREX</t>
  </si>
  <si>
    <t>GABINETE DE COMUNICACION</t>
  </si>
  <si>
    <t>GASTOS DE PERSONAL</t>
  </si>
  <si>
    <t>GASTOS DE PERSONAL EXTERIOR</t>
  </si>
  <si>
    <t>GASTOS OFICINA</t>
  </si>
  <si>
    <t>GASTOS SERVICIOS PROFESIONALES</t>
  </si>
  <si>
    <t>OTROS GASTOS GENERALES</t>
  </si>
  <si>
    <t>COMISIONES Y GASTOS BANCARIOS</t>
  </si>
  <si>
    <t>Totales</t>
  </si>
  <si>
    <t>GASTOS</t>
  </si>
  <si>
    <t>INGRESOS EMPRESAS</t>
  </si>
  <si>
    <t xml:space="preserve">PROGRAMAS </t>
  </si>
  <si>
    <t>ACCIONES DE PROMOCIÓN INTERNACIONAL</t>
  </si>
  <si>
    <t>INFORMACIÓN</t>
  </si>
  <si>
    <t>FORMACIÓN</t>
  </si>
  <si>
    <t>COMUNCIACIÓN Y MK.</t>
  </si>
  <si>
    <t>ESTRUCTURA</t>
  </si>
  <si>
    <t>EMPRENDEDOREX</t>
  </si>
  <si>
    <t>PROGRAMAS DE DESARROLLO COMERCIAL</t>
  </si>
  <si>
    <t>PROGRAMAS DE INTERNACIONALIZACION DIGITAL</t>
  </si>
  <si>
    <t>ASISTENCIA TÉCNICA - CONTRATOS CON LA RED DE COLABORADORES INTERNAICONALES Y SERVICIOS JURÍDCOS EN ORIGEN</t>
  </si>
  <si>
    <t>SERVICIOS JURÍDICOS EN ORIGEN</t>
  </si>
  <si>
    <t>M.C.D. SENEGAL Y COSTA DE MARFIL</t>
  </si>
  <si>
    <t>FERIA 4YFN</t>
  </si>
  <si>
    <t>FERIA ALIMENTARIA</t>
  </si>
  <si>
    <t>SUBVENCIONES TRASPASADAS A RESULTADO</t>
  </si>
  <si>
    <t>M.C.D. BELGICA Y HOLANDA</t>
  </si>
  <si>
    <t>M.C.D. INDONESIA</t>
  </si>
  <si>
    <t>M.C.D. PERU</t>
  </si>
  <si>
    <t>M.C.D. FILIPINAS Y COREA DEL SUR</t>
  </si>
  <si>
    <t>M.C.I IRÁN</t>
  </si>
  <si>
    <t>SALÓN GORURMET</t>
  </si>
  <si>
    <t>FORO AGROALIMENTARIO</t>
  </si>
  <si>
    <t>MEJORA CONTINUA</t>
  </si>
  <si>
    <t>SISTEMA DE CALIDAD</t>
  </si>
  <si>
    <t>M.C.D. NORUEGA</t>
  </si>
  <si>
    <t xml:space="preserve">M.C.D. MEXICO </t>
  </si>
  <si>
    <t>M.C.D. COLOMBIA</t>
  </si>
  <si>
    <t>M.C.D. CHILE</t>
  </si>
  <si>
    <t>PATROCINIOS</t>
  </si>
  <si>
    <t>SEGUIMIENTO DE RESULTADOS</t>
  </si>
  <si>
    <t>FERIA RIM ZACATECAS</t>
  </si>
  <si>
    <t>AMORTIZACIONES</t>
  </si>
  <si>
    <t>Balance analítico ejecución a 30-06-18</t>
  </si>
  <si>
    <t xml:space="preserve">ENCUENTRO OIL&amp;GAS EN IRAN </t>
  </si>
  <si>
    <t>M.C.D. IRAN</t>
  </si>
  <si>
    <t>M.C.D. REINO UNIDO</t>
  </si>
  <si>
    <t>FERIA BIOSPAIN</t>
  </si>
  <si>
    <t>FERIA CASUAL CONNET EUROPE</t>
  </si>
  <si>
    <t>PUBLICIDAD</t>
  </si>
  <si>
    <r>
      <t xml:space="preserve">SUBVENCIONES TRASPASADAS A RESULTADO
</t>
    </r>
    <r>
      <rPr>
        <i/>
        <sz val="6"/>
        <color indexed="8"/>
        <rFont val="Verdana"/>
        <family val="2"/>
      </rPr>
      <t>(Incluidas subvenciones de capital)</t>
    </r>
  </si>
  <si>
    <t>PROCESO</t>
  </si>
  <si>
    <t>COSTE PREVISTO</t>
  </si>
  <si>
    <t xml:space="preserve"> INGRESO DE EMPRESAS PREVISTO   </t>
  </si>
  <si>
    <t>PROCESO PROGRAMAS</t>
  </si>
  <si>
    <t>PROCESO ASISTENCIA TÉCNICA</t>
  </si>
  <si>
    <t>PROCESO DE ACCIONES PROMOCIÓN INTERNACIONAL (VER DETALLE POR SECTORES)</t>
  </si>
  <si>
    <t>PROCESO INFORMACIÓN</t>
  </si>
  <si>
    <t>PROCESO DE FORMACIÓN</t>
  </si>
  <si>
    <t>PROCESO COMUNICACIÓN Y MK</t>
  </si>
  <si>
    <t>PROCESO MEJORA CONTINUA</t>
  </si>
  <si>
    <t>TOTAL PROCESOS</t>
  </si>
  <si>
    <t>INVERSIÓN</t>
  </si>
  <si>
    <t>EJECUCIÓN GASTO 
(30-06)</t>
  </si>
  <si>
    <t>EJECUCIÓN INGRESO EMPRESAS
(30-06)</t>
  </si>
  <si>
    <t xml:space="preserve">PROCESOS ADMINISTRACIÓN -DIRECCIÓN Y CONTRATACIÓN
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</si>
</sst>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&quot; de &quot;mmmm&quot; de &quot;yyyy"/>
    <numFmt numFmtId="165" formatCode="#,##0.00\ &quot;€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2"/>
      <color indexed="8"/>
      <name val="Verdana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i/>
      <sz val="6"/>
      <color indexed="8"/>
      <name val="Verdana"/>
      <family val="2"/>
    </font>
    <font>
      <b/>
      <sz val="12"/>
      <color indexed="8"/>
      <name val="Gill Sans MT"/>
      <family val="2"/>
    </font>
    <font>
      <b/>
      <sz val="11"/>
      <color indexed="8"/>
      <name val="Gill Sans MT"/>
      <family val="2"/>
    </font>
    <font>
      <b/>
      <u val="single"/>
      <sz val="12"/>
      <color indexed="30"/>
      <name val="Calibri"/>
      <family val="2"/>
    </font>
    <font>
      <sz val="11"/>
      <color indexed="8"/>
      <name val="Gill Sans MT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2"/>
      <color rgb="FF000000"/>
      <name val="Verdana"/>
      <family val="2"/>
    </font>
    <font>
      <b/>
      <sz val="12"/>
      <color theme="1"/>
      <name val="Gill Sans MT"/>
      <family val="2"/>
    </font>
    <font>
      <b/>
      <sz val="11"/>
      <color theme="1"/>
      <name val="Gill Sans MT"/>
      <family val="2"/>
    </font>
    <font>
      <sz val="11"/>
      <color theme="1"/>
      <name val="Gill Sans MT"/>
      <family val="2"/>
    </font>
    <font>
      <b/>
      <u val="single"/>
      <sz val="12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0" fontId="49" fillId="14" borderId="10" xfId="0" applyFont="1" applyFill="1" applyBorder="1" applyAlignment="1">
      <alignment/>
    </xf>
    <xf numFmtId="0" fontId="49" fillId="14" borderId="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0" fillId="14" borderId="12" xfId="0" applyFont="1" applyFill="1" applyBorder="1" applyAlignment="1">
      <alignment horizontal="center" vertical="center"/>
    </xf>
    <xf numFmtId="0" fontId="49" fillId="14" borderId="13" xfId="0" applyFont="1" applyFill="1" applyBorder="1" applyAlignment="1">
      <alignment/>
    </xf>
    <xf numFmtId="0" fontId="49" fillId="14" borderId="14" xfId="0" applyFont="1" applyFill="1" applyBorder="1" applyAlignment="1">
      <alignment/>
    </xf>
    <xf numFmtId="0" fontId="49" fillId="14" borderId="15" xfId="0" applyFont="1" applyFill="1" applyBorder="1" applyAlignment="1">
      <alignment/>
    </xf>
    <xf numFmtId="43" fontId="49" fillId="14" borderId="16" xfId="49" applyFont="1" applyFill="1" applyBorder="1" applyAlignment="1">
      <alignment/>
    </xf>
    <xf numFmtId="43" fontId="49" fillId="14" borderId="17" xfId="49" applyFont="1" applyFill="1" applyBorder="1" applyAlignment="1">
      <alignment/>
    </xf>
    <xf numFmtId="43" fontId="49" fillId="14" borderId="18" xfId="49" applyFont="1" applyFill="1" applyBorder="1" applyAlignment="1">
      <alignment/>
    </xf>
    <xf numFmtId="43" fontId="49" fillId="10" borderId="0" xfId="49" applyFont="1" applyFill="1" applyBorder="1" applyAlignment="1">
      <alignment/>
    </xf>
    <xf numFmtId="43" fontId="49" fillId="14" borderId="10" xfId="49" applyFont="1" applyFill="1" applyBorder="1" applyAlignment="1">
      <alignment/>
    </xf>
    <xf numFmtId="43" fontId="49" fillId="14" borderId="0" xfId="49" applyFont="1" applyFill="1" applyBorder="1" applyAlignment="1">
      <alignment/>
    </xf>
    <xf numFmtId="43" fontId="49" fillId="33" borderId="10" xfId="49" applyFont="1" applyFill="1" applyBorder="1" applyAlignment="1">
      <alignment/>
    </xf>
    <xf numFmtId="43" fontId="49" fillId="33" borderId="11" xfId="49" applyFont="1" applyFill="1" applyBorder="1" applyAlignment="1">
      <alignment/>
    </xf>
    <xf numFmtId="43" fontId="49" fillId="14" borderId="11" xfId="49" applyFont="1" applyFill="1" applyBorder="1" applyAlignment="1">
      <alignment/>
    </xf>
    <xf numFmtId="4" fontId="50" fillId="0" borderId="12" xfId="0" applyNumberFormat="1" applyFont="1" applyBorder="1" applyAlignment="1">
      <alignment horizontal="right"/>
    </xf>
    <xf numFmtId="43" fontId="49" fillId="10" borderId="17" xfId="49" applyFont="1" applyFill="1" applyBorder="1" applyAlignment="1">
      <alignment/>
    </xf>
    <xf numFmtId="43" fontId="49" fillId="33" borderId="16" xfId="49" applyFont="1" applyFill="1" applyBorder="1" applyAlignment="1">
      <alignment/>
    </xf>
    <xf numFmtId="43" fontId="49" fillId="33" borderId="18" xfId="49" applyFont="1" applyFill="1" applyBorder="1" applyAlignment="1">
      <alignment/>
    </xf>
    <xf numFmtId="43" fontId="49" fillId="34" borderId="10" xfId="49" applyFont="1" applyFill="1" applyBorder="1" applyAlignment="1">
      <alignment/>
    </xf>
    <xf numFmtId="43" fontId="49" fillId="34" borderId="16" xfId="49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49" fillId="34" borderId="15" xfId="0" applyFont="1" applyFill="1" applyBorder="1" applyAlignment="1">
      <alignment/>
    </xf>
    <xf numFmtId="43" fontId="49" fillId="34" borderId="11" xfId="49" applyFont="1" applyFill="1" applyBorder="1" applyAlignment="1">
      <alignment/>
    </xf>
    <xf numFmtId="43" fontId="49" fillId="34" borderId="18" xfId="49" applyFont="1" applyFill="1" applyBorder="1" applyAlignment="1">
      <alignment/>
    </xf>
    <xf numFmtId="0" fontId="48" fillId="0" borderId="15" xfId="0" applyFont="1" applyBorder="1" applyAlignment="1">
      <alignment/>
    </xf>
    <xf numFmtId="4" fontId="50" fillId="0" borderId="19" xfId="0" applyNumberFormat="1" applyFont="1" applyBorder="1" applyAlignment="1">
      <alignment horizontal="right"/>
    </xf>
    <xf numFmtId="43" fontId="2" fillId="14" borderId="0" xfId="49" applyFont="1" applyFill="1" applyBorder="1" applyAlignment="1">
      <alignment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50" fillId="14" borderId="20" xfId="0" applyFont="1" applyFill="1" applyBorder="1" applyAlignment="1">
      <alignment horizontal="center" vertical="center"/>
    </xf>
    <xf numFmtId="0" fontId="50" fillId="14" borderId="21" xfId="0" applyFont="1" applyFill="1" applyBorder="1" applyAlignment="1">
      <alignment horizontal="center" vertical="center"/>
    </xf>
    <xf numFmtId="0" fontId="50" fillId="14" borderId="20" xfId="0" applyFont="1" applyFill="1" applyBorder="1" applyAlignment="1">
      <alignment horizontal="center" vertical="center" wrapText="1"/>
    </xf>
    <xf numFmtId="0" fontId="50" fillId="14" borderId="21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49" fillId="10" borderId="0" xfId="0" applyFont="1" applyFill="1" applyBorder="1" applyAlignment="1">
      <alignment horizontal="left"/>
    </xf>
    <xf numFmtId="0" fontId="50" fillId="33" borderId="14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/>
    </xf>
    <xf numFmtId="43" fontId="49" fillId="34" borderId="0" xfId="49" applyFont="1" applyFill="1" applyBorder="1" applyAlignment="1">
      <alignment/>
    </xf>
    <xf numFmtId="43" fontId="49" fillId="34" borderId="17" xfId="49" applyFont="1" applyFill="1" applyBorder="1" applyAlignment="1">
      <alignment/>
    </xf>
    <xf numFmtId="0" fontId="50" fillId="14" borderId="19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44" fontId="54" fillId="0" borderId="22" xfId="0" applyNumberFormat="1" applyFont="1" applyBorder="1" applyAlignment="1">
      <alignment horizontal="center" vertical="center"/>
    </xf>
    <xf numFmtId="0" fontId="53" fillId="14" borderId="23" xfId="0" applyFont="1" applyFill="1" applyBorder="1" applyAlignment="1">
      <alignment vertical="center" wrapText="1"/>
    </xf>
    <xf numFmtId="165" fontId="53" fillId="14" borderId="12" xfId="0" applyNumberFormat="1" applyFont="1" applyFill="1" applyBorder="1" applyAlignment="1">
      <alignment horizontal="center" vertical="center"/>
    </xf>
    <xf numFmtId="10" fontId="54" fillId="14" borderId="23" xfId="55" applyNumberFormat="1" applyFont="1" applyFill="1" applyBorder="1" applyAlignment="1">
      <alignment/>
    </xf>
    <xf numFmtId="0" fontId="53" fillId="13" borderId="20" xfId="0" applyFont="1" applyFill="1" applyBorder="1" applyAlignment="1">
      <alignment horizontal="center" vertical="center" wrapText="1"/>
    </xf>
    <xf numFmtId="0" fontId="53" fillId="13" borderId="12" xfId="0" applyFont="1" applyFill="1" applyBorder="1" applyAlignment="1">
      <alignment horizontal="center" vertical="center" wrapText="1"/>
    </xf>
    <xf numFmtId="165" fontId="53" fillId="13" borderId="12" xfId="0" applyNumberFormat="1" applyFont="1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55" fillId="0" borderId="26" xfId="46" applyFont="1" applyBorder="1" applyAlignment="1">
      <alignment horizontal="center" wrapText="1"/>
    </xf>
    <xf numFmtId="0" fontId="55" fillId="0" borderId="27" xfId="46" applyFont="1" applyBorder="1" applyAlignment="1">
      <alignment horizontal="center" wrapText="1"/>
    </xf>
    <xf numFmtId="0" fontId="55" fillId="0" borderId="27" xfId="46" applyFont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%20ANAL&#205;TICO%20JUN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PageLayoutView="0" workbookViewId="0" topLeftCell="A4">
      <selection activeCell="E49" sqref="E49"/>
    </sheetView>
  </sheetViews>
  <sheetFormatPr defaultColWidth="11.421875" defaultRowHeight="15"/>
  <cols>
    <col min="1" max="1" width="45.7109375" style="0" customWidth="1"/>
    <col min="2" max="2" width="43.8515625" style="0" customWidth="1"/>
    <col min="3" max="3" width="17.57421875" style="0" bestFit="1" customWidth="1"/>
    <col min="4" max="4" width="18.421875" style="0" bestFit="1" customWidth="1"/>
    <col min="5" max="5" width="20.28125" style="0" customWidth="1"/>
  </cols>
  <sheetData>
    <row r="1" spans="1:2" ht="15.75">
      <c r="A1" s="45" t="s">
        <v>53</v>
      </c>
      <c r="B1" s="45"/>
    </row>
    <row r="2" spans="1:5" ht="40.5" thickBot="1">
      <c r="A2" s="1"/>
      <c r="B2" s="1" t="s">
        <v>0</v>
      </c>
      <c r="C2" s="8" t="s">
        <v>19</v>
      </c>
      <c r="D2" s="9" t="s">
        <v>20</v>
      </c>
      <c r="E2" s="9" t="s">
        <v>60</v>
      </c>
    </row>
    <row r="3" spans="1:5" ht="15">
      <c r="A3" s="39" t="s">
        <v>21</v>
      </c>
      <c r="B3" s="11" t="s">
        <v>27</v>
      </c>
      <c r="C3" s="18">
        <v>4250</v>
      </c>
      <c r="D3" s="14">
        <v>600</v>
      </c>
      <c r="E3" s="36"/>
    </row>
    <row r="4" spans="1:5" ht="15">
      <c r="A4" s="40"/>
      <c r="B4" s="12" t="s">
        <v>2</v>
      </c>
      <c r="C4" s="19">
        <v>71967.83</v>
      </c>
      <c r="D4" s="15">
        <v>27350.2</v>
      </c>
      <c r="E4" s="37"/>
    </row>
    <row r="5" spans="1:5" ht="15">
      <c r="A5" s="40"/>
      <c r="B5" s="12" t="s">
        <v>3</v>
      </c>
      <c r="C5" s="19">
        <v>60000</v>
      </c>
      <c r="D5" s="15">
        <v>37125</v>
      </c>
      <c r="E5" s="37"/>
    </row>
    <row r="6" spans="1:5" ht="15">
      <c r="A6" s="40"/>
      <c r="B6" s="12" t="s">
        <v>28</v>
      </c>
      <c r="C6" s="19">
        <v>7465</v>
      </c>
      <c r="D6" s="15">
        <v>18575</v>
      </c>
      <c r="E6" s="37"/>
    </row>
    <row r="7" spans="1:5" ht="15">
      <c r="A7" s="40"/>
      <c r="B7" s="12" t="s">
        <v>4</v>
      </c>
      <c r="C7" s="19">
        <v>32512.52</v>
      </c>
      <c r="D7" s="15">
        <v>0</v>
      </c>
      <c r="E7" s="37"/>
    </row>
    <row r="8" spans="1:5" ht="15.75" thickBot="1">
      <c r="A8" s="40"/>
      <c r="B8" s="13" t="s">
        <v>29</v>
      </c>
      <c r="C8" s="22">
        <v>1487.71</v>
      </c>
      <c r="D8" s="16">
        <v>0</v>
      </c>
      <c r="E8" s="37"/>
    </row>
    <row r="9" spans="1:5" ht="20.25" customHeight="1">
      <c r="A9" s="46" t="s">
        <v>30</v>
      </c>
      <c r="B9" s="50" t="s">
        <v>5</v>
      </c>
      <c r="C9" s="17">
        <v>72302.91</v>
      </c>
      <c r="D9" s="24">
        <v>71312.15</v>
      </c>
      <c r="E9" s="37"/>
    </row>
    <row r="10" spans="1:5" ht="24" customHeight="1" thickBot="1">
      <c r="A10" s="47"/>
      <c r="B10" s="50" t="s">
        <v>31</v>
      </c>
      <c r="C10" s="21">
        <v>8800</v>
      </c>
      <c r="D10" s="26">
        <v>6966</v>
      </c>
      <c r="E10" s="37"/>
    </row>
    <row r="11" spans="1:5" ht="15">
      <c r="A11" s="41" t="s">
        <v>22</v>
      </c>
      <c r="B11" s="4" t="s">
        <v>46</v>
      </c>
      <c r="C11" s="35">
        <v>50863.23</v>
      </c>
      <c r="D11" s="19">
        <v>28676.96</v>
      </c>
      <c r="E11" s="37"/>
    </row>
    <row r="12" spans="1:5" ht="15">
      <c r="A12" s="42"/>
      <c r="B12" s="5" t="s">
        <v>32</v>
      </c>
      <c r="C12" s="35">
        <v>27468.9</v>
      </c>
      <c r="D12" s="19">
        <v>11270.4</v>
      </c>
      <c r="E12" s="37"/>
    </row>
    <row r="13" spans="1:5" ht="15">
      <c r="A13" s="42"/>
      <c r="B13" s="5" t="s">
        <v>47</v>
      </c>
      <c r="C13" s="35">
        <v>22849.04</v>
      </c>
      <c r="D13" s="19">
        <v>9985</v>
      </c>
      <c r="E13" s="37"/>
    </row>
    <row r="14" spans="1:5" ht="15">
      <c r="A14" s="42"/>
      <c r="B14" s="5" t="s">
        <v>36</v>
      </c>
      <c r="C14" s="35">
        <v>24386.48</v>
      </c>
      <c r="D14" s="19">
        <v>5750</v>
      </c>
      <c r="E14" s="37"/>
    </row>
    <row r="15" spans="1:5" ht="15">
      <c r="A15" s="42"/>
      <c r="B15" s="5" t="s">
        <v>37</v>
      </c>
      <c r="C15" s="35">
        <v>12343.76</v>
      </c>
      <c r="D15" s="19">
        <v>4665</v>
      </c>
      <c r="E15" s="37"/>
    </row>
    <row r="16" spans="1:5" ht="15">
      <c r="A16" s="42"/>
      <c r="B16" s="5" t="s">
        <v>38</v>
      </c>
      <c r="C16" s="35">
        <v>19380.27</v>
      </c>
      <c r="D16" s="19">
        <v>8575</v>
      </c>
      <c r="E16" s="37"/>
    </row>
    <row r="17" spans="1:5" ht="15">
      <c r="A17" s="42"/>
      <c r="B17" s="5" t="s">
        <v>39</v>
      </c>
      <c r="C17" s="35">
        <v>5047.5</v>
      </c>
      <c r="D17" s="19">
        <v>2223.75</v>
      </c>
      <c r="E17" s="37"/>
    </row>
    <row r="18" spans="1:5" ht="15">
      <c r="A18" s="42"/>
      <c r="B18" s="5" t="s">
        <v>45</v>
      </c>
      <c r="C18" s="35">
        <v>25953.23</v>
      </c>
      <c r="D18" s="19">
        <v>9902.13</v>
      </c>
      <c r="E18" s="37"/>
    </row>
    <row r="19" spans="1:5" ht="15">
      <c r="A19" s="42"/>
      <c r="B19" s="5" t="s">
        <v>48</v>
      </c>
      <c r="C19" s="35">
        <v>8773.9</v>
      </c>
      <c r="D19" s="19">
        <v>10989.48</v>
      </c>
      <c r="E19" s="37"/>
    </row>
    <row r="20" spans="1:5" ht="15">
      <c r="A20" s="42"/>
      <c r="B20" s="5" t="s">
        <v>56</v>
      </c>
      <c r="C20" s="35">
        <v>2640</v>
      </c>
      <c r="D20" s="19"/>
      <c r="E20" s="37"/>
    </row>
    <row r="21" spans="1:5" ht="15">
      <c r="A21" s="42"/>
      <c r="B21" s="5" t="s">
        <v>55</v>
      </c>
      <c r="C21" s="35"/>
      <c r="D21" s="19">
        <v>1652.9</v>
      </c>
      <c r="E21" s="37"/>
    </row>
    <row r="22" spans="1:5" ht="15">
      <c r="A22" s="42"/>
      <c r="B22" s="5" t="s">
        <v>40</v>
      </c>
      <c r="C22" s="35">
        <v>23221.82</v>
      </c>
      <c r="D22" s="19">
        <v>6350</v>
      </c>
      <c r="E22" s="37"/>
    </row>
    <row r="23" spans="1:5" ht="14.25" customHeight="1">
      <c r="A23" s="42"/>
      <c r="B23" s="5" t="s">
        <v>6</v>
      </c>
      <c r="C23" s="35">
        <v>24823.75</v>
      </c>
      <c r="D23" s="19">
        <v>10940.37</v>
      </c>
      <c r="E23" s="37"/>
    </row>
    <row r="24" spans="1:5" ht="15">
      <c r="A24" s="42"/>
      <c r="B24" s="5" t="s">
        <v>7</v>
      </c>
      <c r="C24" s="35">
        <v>103140</v>
      </c>
      <c r="D24" s="19"/>
      <c r="E24" s="37"/>
    </row>
    <row r="25" spans="1:5" ht="15">
      <c r="A25" s="42"/>
      <c r="B25" s="5" t="s">
        <v>34</v>
      </c>
      <c r="C25" s="35">
        <v>50974.57</v>
      </c>
      <c r="D25" s="19">
        <v>12707</v>
      </c>
      <c r="E25" s="37"/>
    </row>
    <row r="26" spans="1:5" ht="15">
      <c r="A26" s="42"/>
      <c r="B26" s="5" t="s">
        <v>33</v>
      </c>
      <c r="C26" s="35">
        <v>3155.03</v>
      </c>
      <c r="D26" s="19"/>
      <c r="E26" s="37"/>
    </row>
    <row r="27" spans="1:5" ht="15">
      <c r="A27" s="42"/>
      <c r="B27" s="5" t="s">
        <v>41</v>
      </c>
      <c r="C27" s="35">
        <v>133131</v>
      </c>
      <c r="D27" s="19">
        <v>36000</v>
      </c>
      <c r="E27" s="37"/>
    </row>
    <row r="28" spans="1:5" ht="15">
      <c r="A28" s="42"/>
      <c r="B28" s="5" t="s">
        <v>51</v>
      </c>
      <c r="C28" s="35">
        <v>12236.8</v>
      </c>
      <c r="D28" s="19">
        <v>3720</v>
      </c>
      <c r="E28" s="37"/>
    </row>
    <row r="29" spans="1:5" ht="15">
      <c r="A29" s="42"/>
      <c r="B29" s="5" t="s">
        <v>57</v>
      </c>
      <c r="C29" s="35">
        <v>3750</v>
      </c>
      <c r="D29" s="19"/>
      <c r="E29" s="37"/>
    </row>
    <row r="30" spans="1:5" ht="15">
      <c r="A30" s="42"/>
      <c r="B30" s="5" t="s">
        <v>58</v>
      </c>
      <c r="C30" s="35">
        <v>4122.79</v>
      </c>
      <c r="D30" s="19"/>
      <c r="E30" s="37"/>
    </row>
    <row r="31" spans="1:5" ht="15">
      <c r="A31" s="42"/>
      <c r="B31" s="5" t="s">
        <v>42</v>
      </c>
      <c r="C31" s="35">
        <v>121942.85</v>
      </c>
      <c r="D31" s="19">
        <v>10700</v>
      </c>
      <c r="E31" s="37"/>
    </row>
    <row r="32" spans="1:5" ht="15.75" thickBot="1">
      <c r="A32" s="42"/>
      <c r="B32" s="5" t="s">
        <v>54</v>
      </c>
      <c r="C32" s="35">
        <v>2040</v>
      </c>
      <c r="D32" s="19">
        <v>0</v>
      </c>
      <c r="E32" s="37"/>
    </row>
    <row r="33" spans="1:5" ht="15">
      <c r="A33" s="43" t="s">
        <v>23</v>
      </c>
      <c r="B33" s="6" t="s">
        <v>8</v>
      </c>
      <c r="C33" s="20">
        <v>53423.97</v>
      </c>
      <c r="D33" s="25">
        <v>0</v>
      </c>
      <c r="E33" s="37"/>
    </row>
    <row r="34" spans="1:5" ht="15.75" thickBot="1">
      <c r="A34" s="44"/>
      <c r="B34" s="7" t="s">
        <v>9</v>
      </c>
      <c r="C34" s="21">
        <v>5934.11</v>
      </c>
      <c r="D34" s="26">
        <v>0</v>
      </c>
      <c r="E34" s="37"/>
    </row>
    <row r="35" spans="1:5" ht="15.75" thickBot="1">
      <c r="A35" s="10" t="s">
        <v>24</v>
      </c>
      <c r="B35" s="4" t="s">
        <v>10</v>
      </c>
      <c r="C35" s="18">
        <v>1570.58</v>
      </c>
      <c r="D35" s="14">
        <v>0</v>
      </c>
      <c r="E35" s="37"/>
    </row>
    <row r="36" spans="1:5" ht="15">
      <c r="A36" s="48" t="s">
        <v>25</v>
      </c>
      <c r="B36" s="29" t="s">
        <v>11</v>
      </c>
      <c r="C36" s="27">
        <v>5300</v>
      </c>
      <c r="D36" s="28">
        <v>0</v>
      </c>
      <c r="E36" s="37"/>
    </row>
    <row r="37" spans="1:5" ht="15">
      <c r="A37" s="51"/>
      <c r="B37" s="52" t="s">
        <v>59</v>
      </c>
      <c r="C37" s="53">
        <v>3250</v>
      </c>
      <c r="D37" s="54"/>
      <c r="E37" s="37"/>
    </row>
    <row r="38" spans="1:5" ht="15.75" thickBot="1">
      <c r="A38" s="49"/>
      <c r="B38" s="30" t="s">
        <v>49</v>
      </c>
      <c r="C38" s="31">
        <v>8000</v>
      </c>
      <c r="D38" s="32">
        <v>0</v>
      </c>
      <c r="E38" s="37"/>
    </row>
    <row r="39" spans="1:5" ht="15">
      <c r="A39" s="39" t="s">
        <v>26</v>
      </c>
      <c r="B39" s="5" t="s">
        <v>12</v>
      </c>
      <c r="C39" s="19">
        <v>366857.93999999994</v>
      </c>
      <c r="D39" s="15">
        <v>0</v>
      </c>
      <c r="E39" s="37"/>
    </row>
    <row r="40" spans="1:5" ht="15">
      <c r="A40" s="40"/>
      <c r="B40" s="5" t="s">
        <v>13</v>
      </c>
      <c r="C40" s="19">
        <v>26616.38</v>
      </c>
      <c r="D40" s="15">
        <v>0</v>
      </c>
      <c r="E40" s="37"/>
    </row>
    <row r="41" spans="1:5" ht="15">
      <c r="A41" s="40"/>
      <c r="B41" s="5" t="s">
        <v>14</v>
      </c>
      <c r="C41" s="19">
        <v>15565.98</v>
      </c>
      <c r="D41" s="15">
        <v>0</v>
      </c>
      <c r="E41" s="37"/>
    </row>
    <row r="42" spans="1:5" ht="15">
      <c r="A42" s="40"/>
      <c r="B42" s="5" t="s">
        <v>15</v>
      </c>
      <c r="C42" s="19">
        <v>12431.2</v>
      </c>
      <c r="D42" s="15">
        <v>0</v>
      </c>
      <c r="E42" s="37"/>
    </row>
    <row r="43" spans="1:5" ht="15">
      <c r="A43" s="40"/>
      <c r="B43" s="5" t="s">
        <v>16</v>
      </c>
      <c r="C43" s="19">
        <v>13646.91</v>
      </c>
      <c r="D43" s="15"/>
      <c r="E43" s="37"/>
    </row>
    <row r="44" spans="1:5" ht="15">
      <c r="A44" s="40"/>
      <c r="B44" s="5" t="s">
        <v>17</v>
      </c>
      <c r="C44" s="19">
        <v>707.7</v>
      </c>
      <c r="D44" s="15">
        <v>0</v>
      </c>
      <c r="E44" s="37"/>
    </row>
    <row r="45" spans="1:5" ht="15">
      <c r="A45" s="40"/>
      <c r="B45" s="5" t="s">
        <v>1</v>
      </c>
      <c r="C45" s="19">
        <v>0</v>
      </c>
      <c r="D45" s="15">
        <v>0.76</v>
      </c>
      <c r="E45" s="37"/>
    </row>
    <row r="46" spans="1:5" ht="15.75" thickBot="1">
      <c r="A46" s="55"/>
      <c r="B46" s="5" t="s">
        <v>52</v>
      </c>
      <c r="C46" s="19">
        <v>2939.27</v>
      </c>
      <c r="D46" s="15"/>
      <c r="E46" s="37"/>
    </row>
    <row r="47" spans="1:5" ht="15">
      <c r="A47" s="48" t="s">
        <v>43</v>
      </c>
      <c r="B47" s="29" t="s">
        <v>50</v>
      </c>
      <c r="C47" s="27">
        <f>7825.5+4267.5</f>
        <v>12093</v>
      </c>
      <c r="D47" s="28"/>
      <c r="E47" s="37"/>
    </row>
    <row r="48" spans="1:5" ht="15.75" thickBot="1">
      <c r="A48" s="49"/>
      <c r="B48" s="30" t="s">
        <v>44</v>
      </c>
      <c r="C48" s="31">
        <v>2376</v>
      </c>
      <c r="D48" s="32"/>
      <c r="E48" s="38"/>
    </row>
    <row r="49" spans="1:5" ht="15.75" thickBot="1">
      <c r="A49" s="3"/>
      <c r="B49" s="33" t="s">
        <v>18</v>
      </c>
      <c r="C49" s="34">
        <f>SUM(C3:C48)</f>
        <v>1471743.9299999997</v>
      </c>
      <c r="D49" s="34">
        <f>SUM(D3:D48)</f>
        <v>336037.1</v>
      </c>
      <c r="E49" s="23">
        <f>1166215+5425.18</f>
        <v>1171640.18</v>
      </c>
    </row>
    <row r="50" spans="1:4" ht="15">
      <c r="A50" s="3"/>
      <c r="B50" s="3"/>
      <c r="C50" s="3"/>
      <c r="D50" s="2"/>
    </row>
  </sheetData>
  <sheetProtection/>
  <mergeCells count="9">
    <mergeCell ref="E3:E48"/>
    <mergeCell ref="A3:A8"/>
    <mergeCell ref="A11:A32"/>
    <mergeCell ref="A33:A34"/>
    <mergeCell ref="A1:B1"/>
    <mergeCell ref="A9:A10"/>
    <mergeCell ref="A36:A38"/>
    <mergeCell ref="A47:A48"/>
    <mergeCell ref="A39:A4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7">
      <selection activeCell="C1" sqref="C1"/>
    </sheetView>
  </sheetViews>
  <sheetFormatPr defaultColWidth="11.421875" defaultRowHeight="15"/>
  <cols>
    <col min="1" max="3" width="21.8515625" style="0" customWidth="1"/>
    <col min="4" max="4" width="18.00390625" style="0" customWidth="1"/>
    <col min="5" max="5" width="22.140625" style="0" customWidth="1"/>
    <col min="6" max="6" width="19.8515625" style="0" customWidth="1"/>
  </cols>
  <sheetData>
    <row r="1" spans="1:6" ht="69.75" thickBot="1">
      <c r="A1" s="56" t="s">
        <v>61</v>
      </c>
      <c r="B1" s="57" t="s">
        <v>62</v>
      </c>
      <c r="C1" s="57" t="s">
        <v>63</v>
      </c>
      <c r="D1" s="63" t="s">
        <v>73</v>
      </c>
      <c r="E1" s="63" t="s">
        <v>74</v>
      </c>
      <c r="F1" s="62" t="s">
        <v>35</v>
      </c>
    </row>
    <row r="2" spans="1:6" ht="31.5">
      <c r="A2" s="68" t="s">
        <v>64</v>
      </c>
      <c r="B2" s="58">
        <f>425000+270441.79</f>
        <v>695441.79</v>
      </c>
      <c r="C2" s="58">
        <v>169375</v>
      </c>
      <c r="D2" s="58">
        <f>SUM('Asturex Ejecución Presupuesto'!C3:C8)</f>
        <v>177683.06</v>
      </c>
      <c r="E2" s="58">
        <f>SUM('Asturex Ejecución Presupuesto'!D3:D8)</f>
        <v>83650.2</v>
      </c>
      <c r="F2" s="65"/>
    </row>
    <row r="3" spans="1:6" ht="31.5">
      <c r="A3" s="69" t="s">
        <v>65</v>
      </c>
      <c r="B3" s="58">
        <v>496000</v>
      </c>
      <c r="C3" s="58">
        <v>223199.99999999997</v>
      </c>
      <c r="D3" s="58">
        <f>SUM('Asturex Ejecución Presupuesto'!C9:C10)</f>
        <v>81102.91</v>
      </c>
      <c r="E3" s="58">
        <f>SUM('Asturex Ejecución Presupuesto'!D9:D10)</f>
        <v>78278.15</v>
      </c>
      <c r="F3" s="66"/>
    </row>
    <row r="4" spans="1:6" ht="94.5">
      <c r="A4" s="69" t="s">
        <v>66</v>
      </c>
      <c r="B4" s="58">
        <v>1479556</v>
      </c>
      <c r="C4" s="58">
        <v>400006</v>
      </c>
      <c r="D4" s="58">
        <f>SUM('Asturex Ejecución Presupuesto'!C11:C32)</f>
        <v>682244.92</v>
      </c>
      <c r="E4" s="58">
        <f>SUM('Asturex Ejecución Presupuesto'!D11:D32)</f>
        <v>174107.99</v>
      </c>
      <c r="F4" s="66"/>
    </row>
    <row r="5" spans="1:6" ht="31.5">
      <c r="A5" s="69" t="s">
        <v>67</v>
      </c>
      <c r="B5" s="58">
        <v>96200</v>
      </c>
      <c r="C5" s="58">
        <v>0</v>
      </c>
      <c r="D5" s="58">
        <f>SUM('Asturex Ejecución Presupuesto'!C33:C34)</f>
        <v>59358.08</v>
      </c>
      <c r="E5" s="58">
        <f>SUM('Asturex Ejecución Presupuesto'!D33:D34)</f>
        <v>0</v>
      </c>
      <c r="F5" s="66"/>
    </row>
    <row r="6" spans="1:6" ht="31.5">
      <c r="A6" s="69" t="s">
        <v>68</v>
      </c>
      <c r="B6" s="58">
        <v>7000</v>
      </c>
      <c r="C6" s="58">
        <v>0</v>
      </c>
      <c r="D6" s="58">
        <f>SUM('Asturex Ejecución Presupuesto'!C35)</f>
        <v>1570.58</v>
      </c>
      <c r="E6" s="58">
        <f>SUM('Asturex Ejecución Presupuesto'!D35)</f>
        <v>0</v>
      </c>
      <c r="F6" s="66"/>
    </row>
    <row r="7" spans="1:6" ht="47.25">
      <c r="A7" s="69" t="s">
        <v>69</v>
      </c>
      <c r="B7" s="58">
        <v>32200</v>
      </c>
      <c r="C7" s="58">
        <v>0</v>
      </c>
      <c r="D7" s="58">
        <f>SUM('Asturex Ejecución Presupuesto'!C36:C38)</f>
        <v>16550</v>
      </c>
      <c r="E7" s="58">
        <f>SUM('Asturex Ejecución Presupuesto'!D36:D38)</f>
        <v>0</v>
      </c>
      <c r="F7" s="66"/>
    </row>
    <row r="8" spans="1:6" ht="31.5">
      <c r="A8" s="69" t="s">
        <v>70</v>
      </c>
      <c r="B8" s="58">
        <v>33270</v>
      </c>
      <c r="C8" s="58">
        <v>0</v>
      </c>
      <c r="D8" s="58">
        <f>SUM('Asturex Ejecución Presupuesto'!C47:C48)</f>
        <v>14469</v>
      </c>
      <c r="E8" s="58"/>
      <c r="F8" s="66"/>
    </row>
    <row r="9" spans="1:6" ht="72" customHeight="1" thickBot="1">
      <c r="A9" s="70" t="s">
        <v>75</v>
      </c>
      <c r="B9" s="58">
        <v>932913.21</v>
      </c>
      <c r="C9" s="58">
        <v>0</v>
      </c>
      <c r="D9" s="58">
        <f>SUM('Asturex Ejecución Presupuesto'!C39:C46)</f>
        <v>438765.37999999995</v>
      </c>
      <c r="E9" s="58">
        <f>SUM('Asturex Ejecución Presupuesto'!D39:D46)</f>
        <v>0.76</v>
      </c>
      <c r="F9" s="67"/>
    </row>
    <row r="10" spans="1:6" ht="35.25" thickBot="1">
      <c r="A10" s="59" t="s">
        <v>71</v>
      </c>
      <c r="B10" s="60">
        <v>3772581</v>
      </c>
      <c r="C10" s="60">
        <v>792581</v>
      </c>
      <c r="D10" s="64">
        <f>SUM(D2:D9)</f>
        <v>1471743.93</v>
      </c>
      <c r="E10" s="64">
        <f>SUM(E2:E9)</f>
        <v>336037.1</v>
      </c>
      <c r="F10" s="64">
        <f>1166215</f>
        <v>1166215</v>
      </c>
    </row>
    <row r="11" spans="1:6" ht="18" thickBot="1">
      <c r="A11" s="59" t="s">
        <v>72</v>
      </c>
      <c r="B11" s="60">
        <v>20000</v>
      </c>
      <c r="C11" s="61"/>
      <c r="D11" s="64">
        <v>5775</v>
      </c>
      <c r="E11" s="64"/>
      <c r="F11" s="64">
        <v>5425.18</v>
      </c>
    </row>
  </sheetData>
  <sheetProtection/>
  <mergeCells count="1">
    <mergeCell ref="F2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Eugenia Villabella Patallo</cp:lastModifiedBy>
  <cp:lastPrinted>2018-05-24T12:48:36Z</cp:lastPrinted>
  <dcterms:created xsi:type="dcterms:W3CDTF">2018-03-14T10:23:40Z</dcterms:created>
  <dcterms:modified xsi:type="dcterms:W3CDTF">2018-08-03T09:50:29Z</dcterms:modified>
  <cp:category/>
  <cp:version/>
  <cp:contentType/>
  <cp:contentStatus/>
</cp:coreProperties>
</file>