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25" activeTab="0"/>
  </bookViews>
  <sheets>
    <sheet name="Hoja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<sst xmlns="http://schemas.openxmlformats.org/spreadsheetml/2006/main" count="26" uniqueCount="21">
  <si>
    <t>2018*</t>
  </si>
  <si>
    <t>pendiente cierre</t>
  </si>
  <si>
    <t>pediente cierre</t>
  </si>
  <si>
    <t xml:space="preserve">Resto de personal </t>
  </si>
  <si>
    <t>Etiquetas de fila</t>
  </si>
  <si>
    <t>Total general</t>
  </si>
  <si>
    <t>Sueldos salarios y asimilados</t>
  </si>
  <si>
    <t>Cargas sociales</t>
  </si>
  <si>
    <t>Sueldo de dirección (fijo + variable)</t>
  </si>
  <si>
    <t>pendiente  cierre</t>
  </si>
  <si>
    <t xml:space="preserve">Gastos totales del año </t>
  </si>
  <si>
    <t>Año</t>
  </si>
  <si>
    <t>* Desde junio de 2017 un puesto de técnico superior está en situación de excedencia</t>
  </si>
  <si>
    <t>Total Gastos de personal</t>
  </si>
  <si>
    <t>Porcentaje sobre el total gastos</t>
  </si>
  <si>
    <t>Personal eventual</t>
  </si>
  <si>
    <t>2017*</t>
  </si>
  <si>
    <t>* La nueva directora se incorporó en el mes de abril de 2017</t>
  </si>
  <si>
    <t xml:space="preserve">Suma de Gastos totales del año </t>
  </si>
  <si>
    <t>Suma de Sueldo de dirección (fijo + variable)</t>
  </si>
  <si>
    <t>Suma de Total Gastos de personal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</si>
</sst>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35" fillId="0" borderId="0" xfId="0" applyNumberFormat="1" applyFont="1" applyAlignment="1">
      <alignment/>
    </xf>
    <xf numFmtId="164" fontId="3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9" fontId="0" fillId="0" borderId="0" xfId="53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numFmt numFmtId="164" formatCode="#,##0.00\ &quot;€&quot;"/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[0]Hoja1!TablaDinámica2</c:name>
  </c:pivotSource>
  <c:chart>
    <c:plotArea>
      <c:layout/>
      <c:lineChart>
        <c:grouping val="standard"/>
        <c:varyColors val="0"/>
        <c:ser>
          <c:idx val="0"/>
          <c:order val="0"/>
          <c:tx>
            <c:v>Suma de Gastos totales del año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2017*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3049656.36</c:v>
              </c:pt>
              <c:pt idx="1">
                <c:v>3569792.56</c:v>
              </c:pt>
              <c:pt idx="2">
                <c:v>3666903.4</c:v>
              </c:pt>
              <c:pt idx="3">
                <c:v>3170011.5</c:v>
              </c:pt>
              <c:pt idx="4">
                <c:v>13456363.82</c:v>
              </c:pt>
            </c:numLit>
          </c:val>
          <c:smooth val="0"/>
        </c:ser>
        <c:ser>
          <c:idx val="1"/>
          <c:order val="1"/>
          <c:tx>
            <c:v>Suma de Sueldo de dirección (fijo + variable)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2017*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60101.47</c:v>
              </c:pt>
              <c:pt idx="1">
                <c:v>60702.55</c:v>
              </c:pt>
              <c:pt idx="2">
                <c:v>60702</c:v>
              </c:pt>
              <c:pt idx="3">
                <c:v>44057.831999999995</c:v>
              </c:pt>
              <c:pt idx="4">
                <c:v>225563.852</c:v>
              </c:pt>
            </c:numLit>
          </c:val>
          <c:smooth val="0"/>
        </c:ser>
        <c:ser>
          <c:idx val="2"/>
          <c:order val="2"/>
          <c:tx>
            <c:v>Suma de Total Gastos de personal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2017*</c:v>
              </c:pt>
              <c:pt idx="4">
                <c:v>Total general</c:v>
              </c:pt>
            </c:strLit>
          </c:cat>
          <c:val>
            <c:numLit>
              <c:ptCount val="5"/>
              <c:pt idx="0">
                <c:v>690693.74</c:v>
              </c:pt>
              <c:pt idx="1">
                <c:v>713497.1900000001</c:v>
              </c:pt>
              <c:pt idx="2">
                <c:v>737355.3700000001</c:v>
              </c:pt>
              <c:pt idx="3">
                <c:v>671158.96</c:v>
              </c:pt>
              <c:pt idx="4">
                <c:v>2812705.2600000002</c:v>
              </c:pt>
            </c:numLit>
          </c:val>
          <c:smooth val="0"/>
        </c:ser>
        <c:marker val="1"/>
        <c:axId val="8729250"/>
        <c:axId val="11454387"/>
      </c:lineChart>
      <c:catAx>
        <c:axId val="8729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729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1371600</xdr:colOff>
      <xdr:row>4</xdr:row>
      <xdr:rowOff>171450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33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1123950</xdr:colOff>
      <xdr:row>26</xdr:row>
      <xdr:rowOff>76200</xdr:rowOff>
    </xdr:from>
    <xdr:to>
      <xdr:col>8</xdr:col>
      <xdr:colOff>371475</xdr:colOff>
      <xdr:row>56</xdr:row>
      <xdr:rowOff>9525</xdr:rowOff>
    </xdr:to>
    <xdr:graphicFrame>
      <xdr:nvGraphicFramePr>
        <xdr:cNvPr id="2" name="Gráfico 5"/>
        <xdr:cNvGraphicFramePr/>
      </xdr:nvGraphicFramePr>
      <xdr:xfrm>
        <a:off x="1885950" y="5514975"/>
        <a:ext cx="1045845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I11" sheet="Hoja1"/>
  </cacheSource>
  <cacheFields count="9">
    <cacheField name="A?o">
      <sharedItems containsMixedTypes="1" containsNumber="1" containsInteger="1" count="4">
        <n v="2014"/>
        <n v="2015"/>
        <n v="2016"/>
        <s v="2017*"/>
      </sharedItems>
    </cacheField>
    <cacheField name="Gastos totales del a?o ">
      <sharedItems containsSemiMixedTypes="0" containsString="0" containsMixedTypes="0" containsNumber="1"/>
    </cacheField>
    <cacheField name="Sueldo de direcci?n (fijo + variable)">
      <sharedItems containsSemiMixedTypes="0" containsString="0" containsMixedTypes="0" containsNumber="1"/>
    </cacheField>
    <cacheField name="Resto de personal ">
      <sharedItems containsSemiMixedTypes="0" containsString="0" containsMixedTypes="0" containsNumber="1"/>
    </cacheField>
    <cacheField name="Personal eventual">
      <sharedItems containsSemiMixedTypes="0" containsString="0" containsMixedTypes="0" containsNumber="1"/>
    </cacheField>
    <cacheField name="Cargas sociales">
      <sharedItems containsSemiMixedTypes="0" containsString="0" containsMixedTypes="0" containsNumber="1"/>
    </cacheField>
    <cacheField name="Sueldos salarios y asimilados">
      <sharedItems containsSemiMixedTypes="0" containsString="0" containsMixedTypes="0" containsNumber="1"/>
    </cacheField>
    <cacheField name="Total Gastos de personal">
      <sharedItems containsSemiMixedTypes="0" containsString="0" containsMixedTypes="0" containsNumber="1"/>
    </cacheField>
    <cacheField name="Porcentaje sobre el total gastos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Dinámica2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F21:I26" firstHeaderRow="0" firstDataRow="1" firstDataCol="1"/>
  <pivotFields count="9">
    <pivotField axis="axisRow" showAll="0">
      <items count="5">
        <item x="0"/>
        <item x="1"/>
        <item x="2"/>
        <item x="3"/>
        <item t="default"/>
      </items>
    </pivotField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showAll="0" numFmtId="9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a de Gastos totales del a?o " fld="1" baseField="0" baseItem="0"/>
    <dataField name="Suma de Sueldo de direcci?n (fijo + variable)" fld="2" baseField="0" baseItem="0"/>
    <dataField name="Suma de Total Gastos de personal" fld="7" baseField="0" baseItem="0"/>
  </dataFields>
  <formats count="3">
    <format dxfId="0">
      <pivotArea outline="0" fieldPosition="0"/>
    </format>
    <format dxfId="0">
      <pivotArea outline="0" fieldPosition="0" dataOnly="0" grandRow="1" labelOnly="1"/>
    </format>
    <format dxfId="1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4" name="Tabla4" displayName="Tabla4" ref="A7:I13" comment="" totalsRowShown="0">
  <autoFilter ref="A7:I13"/>
  <tableColumns count="9">
    <tableColumn id="1" name="Año"/>
    <tableColumn id="6" name="Gastos totales del año "/>
    <tableColumn id="2" name="Sueldo de dirección (fijo + variable)"/>
    <tableColumn id="3" name="Resto de personal "/>
    <tableColumn id="4" name="Personal eventual"/>
    <tableColumn id="7" name="Cargas sociales"/>
    <tableColumn id="5" name="Sueldos salarios y asimilados"/>
    <tableColumn id="9" name="Total Gastos de personal"/>
    <tableColumn id="8" name="Porcentaje sobre el total gasto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7">
      <selection activeCell="I25" sqref="I25"/>
    </sheetView>
  </sheetViews>
  <sheetFormatPr defaultColWidth="11.421875" defaultRowHeight="15"/>
  <cols>
    <col min="2" max="2" width="24.140625" style="0" customWidth="1"/>
    <col min="3" max="3" width="21.57421875" style="0" customWidth="1"/>
    <col min="4" max="4" width="20.28125" style="0" customWidth="1"/>
    <col min="5" max="5" width="14.140625" style="0" customWidth="1"/>
    <col min="6" max="6" width="17.57421875" style="0" bestFit="1" customWidth="1"/>
    <col min="7" max="7" width="29.421875" style="0" bestFit="1" customWidth="1"/>
    <col min="8" max="8" width="41.00390625" style="0" bestFit="1" customWidth="1"/>
    <col min="9" max="11" width="31.140625" style="0" bestFit="1" customWidth="1"/>
    <col min="12" max="14" width="10.57421875" style="0" bestFit="1" customWidth="1"/>
    <col min="15" max="15" width="25.57421875" style="0" bestFit="1" customWidth="1"/>
    <col min="16" max="18" width="11.57421875" style="0" bestFit="1" customWidth="1"/>
    <col min="19" max="19" width="25.28125" style="0" bestFit="1" customWidth="1"/>
    <col min="20" max="20" width="9.57421875" style="0" bestFit="1" customWidth="1"/>
    <col min="21" max="22" width="6.00390625" style="0" bestFit="1" customWidth="1"/>
    <col min="23" max="23" width="31.140625" style="0" bestFit="1" customWidth="1"/>
    <col min="24" max="26" width="11.57421875" style="0" bestFit="1" customWidth="1"/>
    <col min="27" max="27" width="34.421875" style="0" bestFit="1" customWidth="1"/>
    <col min="28" max="28" width="46.00390625" style="0" bestFit="1" customWidth="1"/>
    <col min="29" max="29" width="30.57421875" style="0" bestFit="1" customWidth="1"/>
    <col min="30" max="30" width="30.28125" style="0" bestFit="1" customWidth="1"/>
    <col min="31" max="31" width="36.140625" style="0" bestFit="1" customWidth="1"/>
  </cols>
  <sheetData>
    <row r="2" spans="1:8" ht="15">
      <c r="A2" s="12"/>
      <c r="B2" s="12"/>
      <c r="C2" s="12"/>
      <c r="D2" s="12"/>
      <c r="E2" s="12"/>
      <c r="F2" s="12"/>
      <c r="G2" s="12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ht="15">
      <c r="A4" s="5"/>
      <c r="B4" s="5"/>
      <c r="C4" s="5"/>
      <c r="D4" s="5"/>
      <c r="E4" s="5"/>
      <c r="F4" s="5"/>
      <c r="G4" s="5"/>
      <c r="H4" s="5"/>
    </row>
    <row r="5" spans="1:8" ht="15">
      <c r="A5" s="5"/>
      <c r="B5" s="5"/>
      <c r="C5" s="5"/>
      <c r="D5" s="5"/>
      <c r="E5" s="5"/>
      <c r="F5" s="5"/>
      <c r="G5" s="5"/>
      <c r="H5" s="5"/>
    </row>
    <row r="6" spans="1:8" ht="15">
      <c r="A6" s="5"/>
      <c r="B6" s="5"/>
      <c r="C6" s="5"/>
      <c r="D6" s="5"/>
      <c r="E6" s="5"/>
      <c r="F6" s="5"/>
      <c r="G6" s="5"/>
      <c r="H6" s="5"/>
    </row>
    <row r="7" spans="1:9" ht="53.25" customHeight="1">
      <c r="A7" s="9" t="s">
        <v>11</v>
      </c>
      <c r="B7" s="9" t="s">
        <v>10</v>
      </c>
      <c r="C7" s="10" t="s">
        <v>8</v>
      </c>
      <c r="D7" s="10" t="s">
        <v>3</v>
      </c>
      <c r="E7" s="10" t="s">
        <v>15</v>
      </c>
      <c r="F7" s="10" t="s">
        <v>7</v>
      </c>
      <c r="G7" s="10" t="s">
        <v>6</v>
      </c>
      <c r="H7" s="10" t="s">
        <v>13</v>
      </c>
      <c r="I7" s="10" t="s">
        <v>14</v>
      </c>
    </row>
    <row r="8" spans="1:9" ht="15">
      <c r="A8" s="1">
        <v>2014</v>
      </c>
      <c r="B8" s="7">
        <v>3049656.36</v>
      </c>
      <c r="C8" s="2">
        <v>60101.47</v>
      </c>
      <c r="D8" s="2">
        <f>G8-C8</f>
        <v>478024.92000000004</v>
      </c>
      <c r="E8" s="2">
        <v>0</v>
      </c>
      <c r="F8" s="2">
        <v>152567.35</v>
      </c>
      <c r="G8" s="3">
        <v>538126.39</v>
      </c>
      <c r="H8" s="3">
        <f>Hoja1!$F8+Hoja1!$G8</f>
        <v>690693.74</v>
      </c>
      <c r="I8" s="8">
        <f>Hoja1!$H8/Hoja1!$B8</f>
        <v>0.22648248145571392</v>
      </c>
    </row>
    <row r="9" spans="1:9" ht="15">
      <c r="A9" s="1">
        <v>2015</v>
      </c>
      <c r="B9" s="7">
        <v>3569792.56</v>
      </c>
      <c r="C9" s="2">
        <v>60702.55</v>
      </c>
      <c r="D9" s="2">
        <f>G9-C9</f>
        <v>502643.26000000007</v>
      </c>
      <c r="E9" s="2">
        <v>0</v>
      </c>
      <c r="F9" s="2">
        <v>150151.38</v>
      </c>
      <c r="G9" s="3">
        <v>563345.81</v>
      </c>
      <c r="H9" s="3">
        <f>Hoja1!$F9+Hoja1!$G9</f>
        <v>713497.1900000001</v>
      </c>
      <c r="I9" s="8">
        <f>Hoja1!$H9/Hoja1!$B9</f>
        <v>0.19987077064220227</v>
      </c>
    </row>
    <row r="10" spans="1:9" ht="15">
      <c r="A10" s="1">
        <v>2016</v>
      </c>
      <c r="B10" s="7">
        <v>3666903.4</v>
      </c>
      <c r="C10" s="2">
        <v>60702</v>
      </c>
      <c r="D10" s="2">
        <f>G10-C10-Hoja1!$E10</f>
        <v>531735.4900000001</v>
      </c>
      <c r="E10" s="2">
        <f>669.57+669.57+200+751.01+400+386.67</f>
        <v>3076.82</v>
      </c>
      <c r="F10" s="2">
        <v>141841.06</v>
      </c>
      <c r="G10" s="3">
        <v>595514.31</v>
      </c>
      <c r="H10" s="3">
        <f>Hoja1!$F10+Hoja1!$G10</f>
        <v>737355.3700000001</v>
      </c>
      <c r="I10" s="8">
        <f>Hoja1!$H10/Hoja1!$B10</f>
        <v>0.20108393638076208</v>
      </c>
    </row>
    <row r="11" spans="1:9" ht="15">
      <c r="A11" s="1" t="s">
        <v>16</v>
      </c>
      <c r="B11" s="7">
        <v>3170011.5</v>
      </c>
      <c r="C11" s="2">
        <v>44057.831999999995</v>
      </c>
      <c r="D11" s="2">
        <f>G11-C11</f>
        <v>502173.938</v>
      </c>
      <c r="E11" s="2">
        <v>0</v>
      </c>
      <c r="F11" s="2">
        <v>124927.19</v>
      </c>
      <c r="G11" s="3">
        <v>546231.77</v>
      </c>
      <c r="H11" s="3">
        <f>Hoja1!$F11+Hoja1!$G11</f>
        <v>671158.96</v>
      </c>
      <c r="I11" s="8">
        <f>Hoja1!$H11/Hoja1!$B11</f>
        <v>0.21172130132650938</v>
      </c>
    </row>
    <row r="12" spans="1:9" ht="15">
      <c r="A12" s="1" t="s">
        <v>0</v>
      </c>
      <c r="B12" s="1" t="s">
        <v>1</v>
      </c>
      <c r="C12" s="1" t="s">
        <v>1</v>
      </c>
      <c r="D12" s="1" t="s">
        <v>1</v>
      </c>
      <c r="E12">
        <v>0</v>
      </c>
      <c r="F12" s="1" t="s">
        <v>1</v>
      </c>
      <c r="G12" s="4" t="s">
        <v>2</v>
      </c>
      <c r="H12" s="4" t="s">
        <v>9</v>
      </c>
      <c r="I12" s="2" t="s">
        <v>1</v>
      </c>
    </row>
    <row r="13" spans="1:9" ht="15">
      <c r="A13" s="1" t="s">
        <v>17</v>
      </c>
      <c r="B13" s="1"/>
      <c r="C13" s="2"/>
      <c r="D13" s="2"/>
      <c r="E13" s="2"/>
      <c r="F13" s="2"/>
      <c r="G13" s="3"/>
      <c r="H13" s="3"/>
      <c r="I13" s="2"/>
    </row>
    <row r="14" ht="15">
      <c r="A14" t="s">
        <v>12</v>
      </c>
    </row>
    <row r="21" spans="6:9" ht="15">
      <c r="F21" s="6" t="s">
        <v>4</v>
      </c>
      <c r="G21" t="s">
        <v>18</v>
      </c>
      <c r="H21" t="s">
        <v>19</v>
      </c>
      <c r="I21" t="s">
        <v>20</v>
      </c>
    </row>
    <row r="22" spans="6:9" ht="15">
      <c r="F22" s="11">
        <v>2014</v>
      </c>
      <c r="G22" s="2">
        <v>3049656.36</v>
      </c>
      <c r="H22" s="2">
        <v>60101.47</v>
      </c>
      <c r="I22" s="2">
        <v>690693.74</v>
      </c>
    </row>
    <row r="23" spans="6:9" ht="15">
      <c r="F23" s="11">
        <v>2015</v>
      </c>
      <c r="G23" s="2">
        <v>3569792.56</v>
      </c>
      <c r="H23" s="2">
        <v>60702.55</v>
      </c>
      <c r="I23" s="2">
        <v>713497.1900000001</v>
      </c>
    </row>
    <row r="24" spans="6:9" ht="15">
      <c r="F24" s="11">
        <v>2016</v>
      </c>
      <c r="G24" s="2">
        <v>3666903.4</v>
      </c>
      <c r="H24" s="2">
        <v>60702</v>
      </c>
      <c r="I24" s="2">
        <v>737355.3700000001</v>
      </c>
    </row>
    <row r="25" spans="6:9" ht="15">
      <c r="F25" s="11" t="s">
        <v>16</v>
      </c>
      <c r="G25" s="2">
        <v>3170011.5</v>
      </c>
      <c r="H25" s="2">
        <v>44057.831999999995</v>
      </c>
      <c r="I25" s="2">
        <v>671158.96</v>
      </c>
    </row>
    <row r="26" spans="6:9" ht="15">
      <c r="F26" s="7" t="s">
        <v>5</v>
      </c>
      <c r="G26" s="2">
        <v>13456363.82</v>
      </c>
      <c r="H26" s="2">
        <v>225563.852</v>
      </c>
      <c r="I26" s="2">
        <v>2812705.2600000002</v>
      </c>
    </row>
  </sheetData>
  <sheetProtection/>
  <mergeCells count="1">
    <mergeCell ref="A2:G2"/>
  </mergeCells>
  <printOptions/>
  <pageMargins left="0.7" right="0.7" top="0.75" bottom="0.75" header="0.3" footer="0.3"/>
  <pageSetup horizontalDpi="300" verticalDpi="3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Eugenia Villabella Patallo</dc:creator>
  <cp:keywords/>
  <dc:description/>
  <cp:lastModifiedBy>Eugenia Villabella Patallo</cp:lastModifiedBy>
  <dcterms:created xsi:type="dcterms:W3CDTF">2018-12-23T17:39:26Z</dcterms:created>
  <dcterms:modified xsi:type="dcterms:W3CDTF">2018-12-23T19:30:35Z</dcterms:modified>
  <cp:category/>
  <cp:version/>
  <cp:contentType/>
  <cp:contentStatus/>
</cp:coreProperties>
</file>